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internal.vic.gov.au\DJR\HomeDirs10\vid2pcm\Documents\"/>
    </mc:Choice>
  </mc:AlternateContent>
  <xr:revisionPtr revIDLastSave="0" documentId="8_{E3393A5E-FE7D-4064-8B53-3F45BF61001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 JULY 2023" sheetId="1" r:id="rId1"/>
  </sheets>
  <definedNames>
    <definedName name="_xlnm.Print_Area" localSheetId="0">'1 JULY 2023'!$A$1:$F$460</definedName>
    <definedName name="RowTitleRegion1.A9.E9.1">'1 JULY 2023'!$A$9:$E$9</definedName>
    <definedName name="RowTitleRegion10.320.F320.1">'1 JULY 2023'!#REF!</definedName>
    <definedName name="RowTitleRegion11.A372.F372.1">'1 JULY 2023'!#REF!</definedName>
    <definedName name="RowTitleRegion12.A985.F985.1">'1 JULY 2023'!$A$229:$F$229</definedName>
    <definedName name="RowTitleRegion13.A1006.F1006.1">'1 JULY 2023'!$A$257:$F$257</definedName>
    <definedName name="RowTitleRegion14.A1104.F1104.1">'1 JULY 2023'!#REF!</definedName>
    <definedName name="RowTitleRegion15.A1505.F1505.1">'1 JULY 2023'!#REF!</definedName>
    <definedName name="RowTitleRegion2.A25.E25.1">'1 JULY 2023'!#REF!</definedName>
    <definedName name="RowTitleRegion3.A32.E32.1">'1 JULY 2023'!#REF!</definedName>
    <definedName name="RowTitleRegion4.A121.E121.1">'1 JULY 2023'!$A$24:$E$24</definedName>
    <definedName name="RowTitleRegion5.A126.E126.1">'1 JULY 2023'!$A$31:$E$31</definedName>
    <definedName name="RowTitleRegion6.A283.E283.1">'1 JULY 2023'!#REF!</definedName>
    <definedName name="RowTitleRegion7.A287.E287.1">'1 JULY 2023'!#REF!</definedName>
    <definedName name="RowTitleRegion8.A291.E291.1">'1 JULY 2023'!#REF!</definedName>
    <definedName name="RowTitleRegion9.A300.F300.1">'1 JULY 2023'!$A$210:$F$210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2" i="1" l="1"/>
  <c r="C352" i="1"/>
  <c r="C448" i="1"/>
  <c r="C450" i="1"/>
  <c r="C452" i="1"/>
  <c r="C453" i="1"/>
  <c r="C454" i="1"/>
  <c r="C455" i="1"/>
  <c r="C456" i="1"/>
  <c r="C457" i="1"/>
  <c r="C458" i="1"/>
  <c r="C459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12" i="1"/>
  <c r="C411" i="1"/>
  <c r="C410" i="1"/>
  <c r="C387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53" i="1"/>
  <c r="C344" i="1"/>
  <c r="C345" i="1"/>
  <c r="C346" i="1"/>
  <c r="C347" i="1"/>
  <c r="C348" i="1"/>
  <c r="C349" i="1"/>
  <c r="C350" i="1"/>
  <c r="C351" i="1"/>
  <c r="C343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26" i="1"/>
  <c r="C325" i="1"/>
  <c r="C314" i="1"/>
  <c r="C315" i="1"/>
  <c r="C316" i="1"/>
  <c r="C317" i="1"/>
  <c r="C318" i="1"/>
  <c r="C319" i="1"/>
  <c r="C320" i="1"/>
  <c r="C321" i="1"/>
  <c r="C322" i="1"/>
  <c r="C323" i="1"/>
  <c r="C324" i="1"/>
  <c r="C312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297" i="1"/>
  <c r="C283" i="1"/>
  <c r="C274" i="1"/>
  <c r="C237" i="1"/>
  <c r="B432" i="1"/>
  <c r="B433" i="1"/>
  <c r="B434" i="1"/>
  <c r="B435" i="1"/>
  <c r="B436" i="1"/>
  <c r="B431" i="1"/>
  <c r="C19" i="1" l="1"/>
  <c r="B418" i="1" l="1"/>
  <c r="B419" i="1"/>
  <c r="B420" i="1"/>
  <c r="B421" i="1"/>
  <c r="B422" i="1"/>
  <c r="B424" i="1"/>
  <c r="B426" i="1"/>
  <c r="B427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128" i="1"/>
  <c r="C129" i="1"/>
  <c r="C130" i="1"/>
  <c r="C131" i="1"/>
  <c r="C132" i="1"/>
  <c r="C133" i="1"/>
  <c r="C134" i="1"/>
  <c r="B128" i="1"/>
  <c r="B129" i="1"/>
  <c r="B130" i="1"/>
  <c r="B131" i="1"/>
  <c r="B132" i="1"/>
  <c r="B133" i="1"/>
  <c r="B134" i="1"/>
  <c r="B430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4" i="1"/>
  <c r="B325" i="1"/>
  <c r="B326" i="1"/>
  <c r="B327" i="1"/>
  <c r="B328" i="1"/>
  <c r="B329" i="1"/>
  <c r="B330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28" i="1"/>
  <c r="B429" i="1"/>
  <c r="B248" i="1"/>
  <c r="B247" i="1"/>
  <c r="B244" i="1"/>
  <c r="B241" i="1"/>
  <c r="B239" i="1"/>
  <c r="B240" i="1"/>
  <c r="C248" i="1" l="1"/>
  <c r="C247" i="1"/>
  <c r="C245" i="1"/>
  <c r="C243" i="1"/>
  <c r="C240" i="1"/>
  <c r="C239" i="1"/>
  <c r="C238" i="1"/>
  <c r="C230" i="1"/>
  <c r="C231" i="1"/>
  <c r="C232" i="1"/>
  <c r="C233" i="1"/>
  <c r="C234" i="1"/>
  <c r="C235" i="1"/>
  <c r="C236" i="1"/>
  <c r="C241" i="1"/>
  <c r="C242" i="1"/>
  <c r="C244" i="1"/>
  <c r="C246" i="1"/>
  <c r="C249" i="1"/>
  <c r="C250" i="1"/>
  <c r="C251" i="1"/>
  <c r="C252" i="1"/>
  <c r="C253" i="1"/>
  <c r="C254" i="1"/>
  <c r="B251" i="1"/>
  <c r="B250" i="1"/>
  <c r="B252" i="1"/>
  <c r="B26" i="1"/>
  <c r="C26" i="1"/>
  <c r="B27" i="1"/>
  <c r="C27" i="1"/>
  <c r="C25" i="1"/>
  <c r="B28" i="1"/>
  <c r="C28" i="1"/>
  <c r="C388" i="1" l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327" i="1"/>
  <c r="C313" i="1"/>
  <c r="C282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69" i="1"/>
  <c r="C270" i="1"/>
  <c r="C271" i="1"/>
  <c r="C272" i="1"/>
  <c r="C273" i="1"/>
  <c r="C275" i="1"/>
  <c r="C276" i="1"/>
  <c r="C277" i="1"/>
  <c r="C278" i="1"/>
  <c r="C279" i="1"/>
  <c r="C280" i="1"/>
  <c r="C281" i="1"/>
  <c r="C259" i="1"/>
  <c r="C260" i="1"/>
  <c r="C261" i="1"/>
  <c r="C262" i="1"/>
  <c r="C263" i="1"/>
  <c r="C264" i="1"/>
  <c r="C265" i="1"/>
  <c r="C266" i="1"/>
  <c r="C267" i="1"/>
  <c r="C268" i="1"/>
  <c r="C258" i="1"/>
  <c r="C225" i="1"/>
  <c r="C226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11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B135" i="1"/>
  <c r="B136" i="1"/>
  <c r="B137" i="1"/>
  <c r="B138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35" i="1"/>
  <c r="C136" i="1"/>
  <c r="C137" i="1"/>
  <c r="C138" i="1"/>
  <c r="C139" i="1"/>
  <c r="C140" i="1"/>
  <c r="C141" i="1"/>
  <c r="C142" i="1"/>
  <c r="C33" i="1"/>
  <c r="C34" i="1"/>
  <c r="C32" i="1"/>
  <c r="C16" i="1"/>
  <c r="C17" i="1"/>
  <c r="C20" i="1"/>
  <c r="C21" i="1"/>
  <c r="C10" i="1"/>
  <c r="B253" i="1"/>
  <c r="B234" i="1"/>
  <c r="B367" i="1"/>
  <c r="B332" i="1"/>
  <c r="B323" i="1"/>
  <c r="B309" i="1"/>
  <c r="B294" i="1"/>
  <c r="B295" i="1"/>
  <c r="B296" i="1"/>
  <c r="B297" i="1"/>
  <c r="B298" i="1"/>
  <c r="B299" i="1"/>
  <c r="B300" i="1"/>
  <c r="B301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53" i="1"/>
  <c r="B142" i="1"/>
  <c r="B143" i="1"/>
  <c r="B144" i="1"/>
  <c r="B145" i="1"/>
  <c r="B146" i="1"/>
  <c r="B147" i="1"/>
  <c r="B148" i="1"/>
  <c r="B149" i="1"/>
  <c r="B150" i="1"/>
  <c r="B151" i="1"/>
  <c r="B152" i="1"/>
  <c r="B249" i="1"/>
  <c r="B254" i="1"/>
  <c r="C11" i="1"/>
  <c r="C13" i="1"/>
  <c r="C15" i="1"/>
  <c r="B306" i="1"/>
  <c r="B307" i="1"/>
  <c r="B308" i="1"/>
  <c r="B322" i="1"/>
  <c r="B331" i="1"/>
  <c r="B236" i="1"/>
  <c r="B245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55" i="1"/>
  <c r="B56" i="1"/>
  <c r="B57" i="1"/>
  <c r="B58" i="1"/>
  <c r="B59" i="1"/>
  <c r="B16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139" i="1"/>
  <c r="B140" i="1"/>
  <c r="B141" i="1"/>
  <c r="B32" i="1"/>
  <c r="B211" i="1"/>
  <c r="B243" i="1"/>
  <c r="B238" i="1"/>
  <c r="B237" i="1"/>
  <c r="B242" i="1"/>
  <c r="B246" i="1"/>
  <c r="B231" i="1"/>
  <c r="B232" i="1"/>
  <c r="B233" i="1"/>
  <c r="B235" i="1"/>
  <c r="B230" i="1"/>
  <c r="B25" i="1"/>
  <c r="B10" i="1"/>
  <c r="B11" i="1"/>
  <c r="B13" i="1"/>
  <c r="B15" i="1"/>
  <c r="B17" i="1"/>
  <c r="B19" i="1"/>
  <c r="B20" i="1"/>
  <c r="B21" i="1"/>
  <c r="B258" i="1"/>
  <c r="B290" i="1"/>
  <c r="B291" i="1"/>
  <c r="B292" i="1"/>
  <c r="B293" i="1"/>
  <c r="B302" i="1"/>
  <c r="B303" i="1"/>
  <c r="B304" i="1"/>
  <c r="B305" i="1"/>
  <c r="B366" i="1"/>
</calcChain>
</file>

<file path=xl/sharedStrings.xml><?xml version="1.0" encoding="utf-8"?>
<sst xmlns="http://schemas.openxmlformats.org/spreadsheetml/2006/main" count="1181" uniqueCount="534">
  <si>
    <t>Disclosing confidential information</t>
  </si>
  <si>
    <t>Application  for exemption from prohibition on officer or promoter of co-op or related corp. being appointed to administer a compromise or arrangement.</t>
  </si>
  <si>
    <t xml:space="preserve">Application for statement that Registrar has no objection to compromise or arrangement </t>
  </si>
  <si>
    <t xml:space="preserve">Filing an office copy of an order made by the Supreme Court under S425 of Co-op National Law (Vic) with the Registrar  </t>
  </si>
  <si>
    <t>Application for approval of explanatory statement</t>
  </si>
  <si>
    <t>Application for exemption from compliance with restrictions placed on voluntary winding up</t>
  </si>
  <si>
    <t>Application to Registrar for consent to proposed procedures for approving a merger or transfer of engagement involving a participating co-op.</t>
  </si>
  <si>
    <t xml:space="preserve">Application for approval of a disclosure statement concerning a merger or transfer of engagements involving a participating co-op </t>
  </si>
  <si>
    <t>Failure to return surrendered Lic within14 days</t>
  </si>
  <si>
    <t>False entry in dealing book</t>
  </si>
  <si>
    <t>Consignment selling prohibited</t>
  </si>
  <si>
    <t xml:space="preserve">Annual renewal  fee </t>
  </si>
  <si>
    <t>Application for registration as a manager</t>
  </si>
  <si>
    <t>Annual registration fee</t>
  </si>
  <si>
    <t>Late lodgement fee</t>
  </si>
  <si>
    <t>Submission of draft rules to Registrar before the formation meeting</t>
  </si>
  <si>
    <t xml:space="preserve">Submission of draft formation disclose statement to Registrar </t>
  </si>
  <si>
    <t>Application for registration of proposed co-op.</t>
  </si>
  <si>
    <t xml:space="preserve">Application for registration of existing corporation </t>
  </si>
  <si>
    <t>Issue of duplicate certificate</t>
  </si>
  <si>
    <t>Application to Registrar for amendment of rules requiring prior approval of Registrar</t>
  </si>
  <si>
    <t>Application for certificate of rule change</t>
  </si>
  <si>
    <t>Application for exemption from disclosure statement requirements for distributing co-ops.</t>
  </si>
  <si>
    <t>Application to extend period co-op can carry on business with less than minimum members</t>
  </si>
  <si>
    <t>Application to determine a members eligibility to vote</t>
  </si>
  <si>
    <t>Application for exemption from provisions relating to entitlements of former members of distributing co-ops</t>
  </si>
  <si>
    <t>Application to keep co-op register at location approved by Registrar</t>
  </si>
  <si>
    <t>Application to omit word limited from name of co-op.</t>
  </si>
  <si>
    <t xml:space="preserve">Application to use abbreviation or elaboration of name </t>
  </si>
  <si>
    <t>Application to change name</t>
  </si>
  <si>
    <t>Application for exemption from S226(3)</t>
  </si>
  <si>
    <t>Part 2: PENALTIES &amp; FINES</t>
  </si>
  <si>
    <t>Applic'n to change name incorp assoc</t>
  </si>
  <si>
    <t>Court Ordered</t>
  </si>
  <si>
    <t>Application fee</t>
  </si>
  <si>
    <t>First annual licence fee</t>
  </si>
  <si>
    <t>Subsequent annual licence</t>
  </si>
  <si>
    <t>Motor Car Traders Act 1986</t>
  </si>
  <si>
    <t>Notification of suspension or cancellation of person's registration under the Education and Training Reform Act 2006</t>
  </si>
  <si>
    <t>Application for exemption from  Division 2 of Part 3.5 of Co-op National Law (Vict)</t>
  </si>
  <si>
    <t xml:space="preserve">Application for consent to procedure for proposed merger or transfer of engagement </t>
  </si>
  <si>
    <t xml:space="preserve">Application for approval of disclosure statement  concerning proposed merger or transfer of engagement  </t>
  </si>
  <si>
    <t>Description of penalty or fine</t>
  </si>
  <si>
    <t>Fail to notify of change in details of application</t>
  </si>
  <si>
    <t>Not comply with conditions on registration</t>
  </si>
  <si>
    <t xml:space="preserve">Warehousemen's Liens Act 1958 </t>
  </si>
  <si>
    <t>Fee for application to register a registrable relationship</t>
  </si>
  <si>
    <t>Fee for application to revoke the registration of a registered relationship</t>
  </si>
  <si>
    <t>Application to register change of name (adult or chid)</t>
  </si>
  <si>
    <t>False particulars in application</t>
  </si>
  <si>
    <t>Offence to destroy documents required by the Act</t>
  </si>
  <si>
    <t>Person who is not a licensee carrying on a conveyancing business</t>
  </si>
  <si>
    <t>Causing, permitting, aiding or abetting another to engage in unlicensed conveyancing</t>
  </si>
  <si>
    <t>2 years maximum imprisonment or 240 maximum</t>
  </si>
  <si>
    <t xml:space="preserve">A warehouseman must not fail to pay moneys as required by section 10 </t>
  </si>
  <si>
    <t>2 years maximum imprisonment and/or 240 maximum</t>
  </si>
  <si>
    <t xml:space="preserve">Application for exemption from provisions concerning acquisition and disposal of co-op assets </t>
  </si>
  <si>
    <t xml:space="preserve">Application for exemption from provisions concerning maximum permissible level of share interest </t>
  </si>
  <si>
    <t>A person must not act as an agent's representative unless she or he is eligible to be employed as an agent's representative.</t>
  </si>
  <si>
    <t>Application for exemption from operation of Div 1 of Part 3.5 of Co-Op. National Law (Vic)</t>
  </si>
  <si>
    <t>Application for approval of share  Div 2 of Part 3.5 of Co-Op. National Law (Vic)</t>
  </si>
  <si>
    <t>Application fto extend time for Board to consider share offer specified in S 373(1) Co-Op National Law (Vic)</t>
  </si>
  <si>
    <t>Failure to give notice of certain changes</t>
  </si>
  <si>
    <t>Failure to keep records of pawnbroker transactions</t>
  </si>
  <si>
    <t>Failure to keep goods for 7 days</t>
  </si>
  <si>
    <t>Failure to keep records of place of storage of pawned goods</t>
  </si>
  <si>
    <t>Failure to display statutory notice of charges</t>
  </si>
  <si>
    <t>Failure to provide pawn ticket</t>
  </si>
  <si>
    <t>240 penalty units or imprisonment for 2 years</t>
  </si>
  <si>
    <t>Refusal or failure to comply with requirement of Registrar</t>
  </si>
  <si>
    <t>Person not to require a lot owner to give a power of attorney or proxy</t>
  </si>
  <si>
    <t>Manager to return records upon termination</t>
  </si>
  <si>
    <t>Offence to act as manager without being registered</t>
  </si>
  <si>
    <t xml:space="preserve">Failure to notify of change in details given in application or annual statement change </t>
  </si>
  <si>
    <t>Second-Hand Dealers and Pawnbrokers Act 1989</t>
  </si>
  <si>
    <t>Estate Agents Act 1980</t>
  </si>
  <si>
    <t>Conveyancers Act 2006</t>
  </si>
  <si>
    <t>Associations Incorporation Reform Act 2012</t>
  </si>
  <si>
    <t>Owners Corporations Act 2006</t>
  </si>
  <si>
    <t>Fee for supply of a certificate</t>
  </si>
  <si>
    <t>Motor car traders to be licensed</t>
  </si>
  <si>
    <t>Notice of changes to details in application for licence</t>
  </si>
  <si>
    <t>A licensee must comply with the conditions or restrictions of a licence</t>
  </si>
  <si>
    <t>Authority to sell motor cars at public auction</t>
  </si>
  <si>
    <t>Failure to prepare financial statements</t>
  </si>
  <si>
    <t>Late payment or lodgement fee</t>
  </si>
  <si>
    <t>Application fees to register Ltd Partnership</t>
  </si>
  <si>
    <t xml:space="preserve">Fail to supply purchaser w/roadworthy certificate </t>
  </si>
  <si>
    <t>Permission application</t>
  </si>
  <si>
    <t>Failure to display sign advising people to report stolen goods</t>
  </si>
  <si>
    <t>Fee for addition of registrable information to the Relationships Register</t>
  </si>
  <si>
    <t>Fee for application for a search of the Relationships Register</t>
  </si>
  <si>
    <t>Fee for issue of certificate</t>
  </si>
  <si>
    <t>Application for search of the Register</t>
  </si>
  <si>
    <t xml:space="preserve">PART 1: FEES &amp; CHARGES </t>
  </si>
  <si>
    <t>Description of fee or charge</t>
  </si>
  <si>
    <t>Fee units</t>
  </si>
  <si>
    <t>Relevant Act or Regulation</t>
  </si>
  <si>
    <t>New licence fee - corporation</t>
  </si>
  <si>
    <t>New Licence fee - not a corporation</t>
  </si>
  <si>
    <t>Extension of time</t>
  </si>
  <si>
    <t xml:space="preserve">Branch Manager - extension of time </t>
  </si>
  <si>
    <t>Giving false or misleading information</t>
  </si>
  <si>
    <t>BIRTHS DEATHS AND MARRIAGES</t>
  </si>
  <si>
    <t>Failure to notify birth</t>
  </si>
  <si>
    <t>Penalty units</t>
  </si>
  <si>
    <t xml:space="preserve">Application for exemption from requirement for disclosure statement for a   merger or transfer of engagements involving a participating co-op  </t>
  </si>
  <si>
    <t>Licence application fee (brothel)</t>
  </si>
  <si>
    <t xml:space="preserve">Carry on business as a secondhand without being registered </t>
  </si>
  <si>
    <t xml:space="preserve">Unlicensed estate agent to be licensed </t>
  </si>
  <si>
    <t xml:space="preserve">Offence to aid unqualified person to be an agent's representative </t>
  </si>
  <si>
    <t>A licensee must comply with the conditions or restrictions on a licence</t>
  </si>
  <si>
    <t>Person who causes or permits or aids or abets any person who is not a licensed estate agent to any person who is not a licensed estate agent to carry on business</t>
  </si>
  <si>
    <t>Offence to pretend to be a licensed estate agent</t>
  </si>
  <si>
    <t>Seller must be given estimated selling price</t>
  </si>
  <si>
    <t>False representation by agent to seller or prospective seller</t>
  </si>
  <si>
    <t>False representation by agent to prospective buyer</t>
  </si>
  <si>
    <t>Rebates must be factored into costs of expenses</t>
  </si>
  <si>
    <t>Restriction on agent purchasing property and obtaining beneficial interest</t>
  </si>
  <si>
    <t xml:space="preserve">Notification of opening a trust account within 14 days </t>
  </si>
  <si>
    <t xml:space="preserve">Notification of closing a trust account within 14 days </t>
  </si>
  <si>
    <t>Fail to undertake an annual audit of trust accounts within 3 months of year end</t>
  </si>
  <si>
    <t>Agent must not engage an auditor if they are unqualified</t>
  </si>
  <si>
    <t>Fail to make available accounts and other documents for inspection and audit</t>
  </si>
  <si>
    <t>Licence application fee (escort ag)</t>
  </si>
  <si>
    <t>Application to vary or revoke conditions</t>
  </si>
  <si>
    <r>
      <t xml:space="preserve">Inspection of and, on request, supply of a certified copy of an entry in a register, book of entries or register book in the possession of another person which has not been forwarded to the Registrar under section 31 of the </t>
    </r>
    <r>
      <rPr>
        <b/>
        <sz val="8"/>
        <rFont val="Times New Roman"/>
        <family val="1"/>
      </rPr>
      <t>Marriage Act 1898</t>
    </r>
    <r>
      <rPr>
        <sz val="8"/>
        <rFont val="Times New Roman"/>
        <family val="1"/>
      </rPr>
      <t>, relating to the period before 18 January 1853.</t>
    </r>
  </si>
  <si>
    <t>Pawnbroker must fix period of the loan</t>
  </si>
  <si>
    <t>Obligation to have birth registered</t>
  </si>
  <si>
    <t>Notification of deaths by doctor</t>
  </si>
  <si>
    <t>Notification by doctor to funeral director or other person</t>
  </si>
  <si>
    <t>Notification by Funeral Director</t>
  </si>
  <si>
    <t>Failure to comply with a notice</t>
  </si>
  <si>
    <t>False representation</t>
  </si>
  <si>
    <t>Unauthorised access to or interference with the Register</t>
  </si>
  <si>
    <t>Falsification of certificate etc</t>
  </si>
  <si>
    <t>Births, Deaths and Marriages Registration Act 1996</t>
  </si>
  <si>
    <t>Relationships Act 2008</t>
  </si>
  <si>
    <t>Failing to notify of change to information in application</t>
  </si>
  <si>
    <t>Licensee not complying  with requirement of the Authority</t>
  </si>
  <si>
    <t>Licensee not complying with conditions of licence</t>
  </si>
  <si>
    <t>Fail to notify Authority of change in details of licence or annual statement</t>
  </si>
  <si>
    <t>Licensee must disclosure details of insurance to clients</t>
  </si>
  <si>
    <t xml:space="preserve">Licensee ceases to hold insurance and continues trading </t>
  </si>
  <si>
    <t>A licensee must, in accordance with this section, disclose to a client the costs of the conveyancing service</t>
  </si>
  <si>
    <t>licensee must disclose to the client any actual or potential conflict of interest</t>
  </si>
  <si>
    <t>Licensee not to act as conveyancer and estate agent</t>
  </si>
  <si>
    <t>Required to maintenance of general trust account in accordance with regs</t>
  </si>
  <si>
    <t xml:space="preserve">Licensee must notify the Director of the opening of a trust account </t>
  </si>
  <si>
    <t>Appl incorp assoc by registrable body (own rules)</t>
  </si>
  <si>
    <t>Applic. to register disclosure statement to accompany proposal to require a member to take up or subscribe for additional shares</t>
  </si>
  <si>
    <t>Lodgement disclosure document for issue of debentures required for the purpose of the corporation application legislation applied by section 337 of Co-op National Law (Vic)</t>
  </si>
  <si>
    <t xml:space="preserve">Application for approval of issue of co-op capital units </t>
  </si>
  <si>
    <t>Application to Registrar exercise powers under Corporations application legislation relating to deregistered Co-Ops under S453 Co-Op National Law (Vic)</t>
  </si>
  <si>
    <t>Odometer tampering (individual)</t>
  </si>
  <si>
    <t>Odometer tampering (body corporate)</t>
  </si>
  <si>
    <t>On-the-spot</t>
  </si>
  <si>
    <t>Licence amendment fee - S 40(3)</t>
  </si>
  <si>
    <t>S53A (2)(d) - Application - Act as approved manager</t>
  </si>
  <si>
    <t xml:space="preserve">Application for exemption from requirement for disclosure statement concerning proposed merger or transfer of engagement  </t>
  </si>
  <si>
    <t xml:space="preserve">Application for approval of a merger or transfer of engagements </t>
  </si>
  <si>
    <t xml:space="preserve">Application for exemption from requirements before an application can be made for transfer of incorp. </t>
  </si>
  <si>
    <t>Application for permission for shorter notice period to the Registrar of the hearing of an application for binding compromise or arrangement</t>
  </si>
  <si>
    <t>Application for registration</t>
  </si>
  <si>
    <t xml:space="preserve">Licensee must notify the Director of the closure of a trust account </t>
  </si>
  <si>
    <t>Name not appear on business documents</t>
  </si>
  <si>
    <t>Failure to display registration number onbusiness documents</t>
  </si>
  <si>
    <t xml:space="preserve">Failure to have registered address  </t>
  </si>
  <si>
    <t xml:space="preserve"> Failure to notify Registrar of change of registered address</t>
  </si>
  <si>
    <t>Incorporated association not to secure pecuniary profit for members</t>
  </si>
  <si>
    <t>Failure to notify Registrar within 14 days of appointment as secretary</t>
  </si>
  <si>
    <t>Failure to keep financial records</t>
  </si>
  <si>
    <t>Failure to have its financial statements reviewed before being submitted to the annual general meeting</t>
  </si>
  <si>
    <t>Fail to lodge financial statements with Registrar</t>
  </si>
  <si>
    <t>Failure to retain financial statements for 7 years after annual general meeting</t>
  </si>
  <si>
    <t>Failure to notify Registrar of registration or incorporation as a prescribed body corporate</t>
  </si>
  <si>
    <t xml:space="preserve">Application for approval of a merger or transfer of engagements involving a participating co-op </t>
  </si>
  <si>
    <t>Application to call a special meeting</t>
  </si>
  <si>
    <t>Application to hold or appoint an inspector to hold an inquiry</t>
  </si>
  <si>
    <t>Application for certificate evidence</t>
  </si>
  <si>
    <t>Inspection of register of co-op</t>
  </si>
  <si>
    <t>Inspection of document kept by Registrar</t>
  </si>
  <si>
    <t>Obtaining extract from co-op register</t>
  </si>
  <si>
    <t>Application to grant an extension or shortening of time limit</t>
  </si>
  <si>
    <t xml:space="preserve">Application for permission to allow a co-op to effect service to a member by publishing a notice in a relevant newspaper. </t>
  </si>
  <si>
    <t>Notice of change of particulars for limited partnership /  incorp. limited partnership</t>
  </si>
  <si>
    <t>Lodgement of documents/statement/notice  with the director under S120  - part 2 of Venture Capital Act 2012 ( Cwth)</t>
  </si>
  <si>
    <t>Application fee to register incorp. limited partnership</t>
  </si>
  <si>
    <t xml:space="preserve">Supply of a certificate recording a change in the registered particulars of an incorporated limited partnership </t>
  </si>
  <si>
    <t>Supply of a certificate correcting an error or omission in the Register of incorporated limited partnerships</t>
  </si>
  <si>
    <t>Co-operatives National Law ( Victoria) Local Regulations 2014</t>
  </si>
  <si>
    <t>Not comply with conditions on permission</t>
  </si>
  <si>
    <t>Return of certificate of registration within 7 days</t>
  </si>
  <si>
    <t>Return of cert. of registration within 14 days of surrender</t>
  </si>
  <si>
    <t>Notification of changes within 7 days</t>
  </si>
  <si>
    <t>Do not display current registration certificate</t>
  </si>
  <si>
    <t>Not identifying persons selling or pawning goods</t>
  </si>
  <si>
    <t>Failure to notify of residual equity</t>
  </si>
  <si>
    <t xml:space="preserve">Failure to display sign </t>
  </si>
  <si>
    <t>Application for issue of a certificate certifying the results of a search of the Register</t>
  </si>
  <si>
    <t>Licence application fee (brothel &amp; escort ag)</t>
  </si>
  <si>
    <t>Person pretending to be licensee or authorised person</t>
  </si>
  <si>
    <t xml:space="preserve">Failure to retain purchasers signed prescribed form  </t>
  </si>
  <si>
    <t>Infringeable Penalty ie"On-the-spot"/Court Ordered</t>
  </si>
  <si>
    <t>Failure to surrender required document</t>
  </si>
  <si>
    <t xml:space="preserve">Application for review of member's right to vote </t>
  </si>
  <si>
    <t>Application certificate registration of special resoln.</t>
  </si>
  <si>
    <t>Application for approval of disclosure statement for special postal ballot</t>
  </si>
  <si>
    <t>Lodgement annual report large co-op.</t>
  </si>
  <si>
    <t>Lodgement annual report small co-op.</t>
  </si>
  <si>
    <t>Application for exemption individual co-op</t>
  </si>
  <si>
    <t>Application exemption relating to non-auditor &amp; former members of audit firms or companies</t>
  </si>
  <si>
    <t>Application for exemption from Co-op National Regs (Vict)</t>
  </si>
  <si>
    <t>Application for exemption of modification of disclosure provisions under chap. 6D Corp. Act 2001 as applied by S337 of Co-op. National Law (Vic)</t>
  </si>
  <si>
    <t xml:space="preserve">Application for approval of disclosure statement  concerning issue of debentures </t>
  </si>
  <si>
    <t>Application for approval of disclosure statement concerning compulsory loan by members to co-op.</t>
  </si>
  <si>
    <t>Application for exemption from S343 of Co-Op National Law (Vic)</t>
  </si>
  <si>
    <t xml:space="preserve">Applic'n for incorp with model rules </t>
  </si>
  <si>
    <t>Associations Incorporation Regulations 2012</t>
  </si>
  <si>
    <t xml:space="preserve">Applic'n incorp w/out model rules </t>
  </si>
  <si>
    <t>Appl incorp assoc by registrable body (model rules)</t>
  </si>
  <si>
    <t>Application to alter the rules incorp assoc</t>
  </si>
  <si>
    <t xml:space="preserve">Application  to be declared tier 1 or 2 association for  purposes of a financial year </t>
  </si>
  <si>
    <t>Application  for exemption from requirement to remove auditor S107(2)</t>
  </si>
  <si>
    <t xml:space="preserve">Lodgement financial statements - tier 1 </t>
  </si>
  <si>
    <t>Lodgement financial statements - tier 2</t>
  </si>
  <si>
    <t>Lodgement financial statements - tier 3</t>
  </si>
  <si>
    <t xml:space="preserve">Appn. for exemption for lodging financial statements - Tier 1 </t>
  </si>
  <si>
    <t>Appn. for exemption for lodging financial statements - Tier 2</t>
  </si>
  <si>
    <t>Appn. for exemption for lodging financial statements - Tier 3</t>
  </si>
  <si>
    <t>Appn. for extension of time - annual general meeting / lodging financial statements (tier 1)</t>
  </si>
  <si>
    <t>Appn. for extension of time - annual general meeting / lodging financial statements (tier 2)</t>
  </si>
  <si>
    <t>Appn. for extension of time - annual general meeting / lodging financial statements (tier 3)</t>
  </si>
  <si>
    <t>Application for amalgamation- model rules</t>
  </si>
  <si>
    <t>Application for amalgamation- own rules</t>
  </si>
  <si>
    <t xml:space="preserve">Inspection of Register or prescribed documents kept by Registrar </t>
  </si>
  <si>
    <t>Obtain copies of prescribed documents kept by Registrar</t>
  </si>
  <si>
    <t>Obtain certified copies of prescribed documents kept by Registrar</t>
  </si>
  <si>
    <t>Obtain certified duplicate of a certificate of registration</t>
  </si>
  <si>
    <t>Failure to dispose remains within 30 days of death</t>
  </si>
  <si>
    <t>Forging Registrar signature of seal</t>
  </si>
  <si>
    <t>Failure to display prescribed sign, record p.matters</t>
  </si>
  <si>
    <t xml:space="preserve">Failure to supply purchaser used/c sale agreement </t>
  </si>
  <si>
    <t>Sale new/c non compliant w/ prescribed particulars</t>
  </si>
  <si>
    <t xml:space="preserve">Fail to supply new/c purchaser Agmt at time of sale  </t>
  </si>
  <si>
    <t>Late  payment or lodgement fee</t>
  </si>
  <si>
    <t>Branch Manager - late payment or lodgement fee</t>
  </si>
  <si>
    <t>Copy or extract from register or records kept by Registrar</t>
  </si>
  <si>
    <t>Registrar's certificate of contents of register</t>
  </si>
  <si>
    <t>Fee for inspection of register</t>
  </si>
  <si>
    <t>Permission to be registered</t>
  </si>
  <si>
    <t>Trader can't add Agmt clause to terminate w/cause</t>
  </si>
  <si>
    <t>Failure to display prescribed form on a motor car</t>
  </si>
  <si>
    <t>Notification of suspension or dismissal under the Victoria Police Act 2013</t>
  </si>
  <si>
    <t>Licence application (individual)</t>
  </si>
  <si>
    <t>Rooming House Operators Regulations 2017</t>
  </si>
  <si>
    <t>Licence application (body corporate)</t>
  </si>
  <si>
    <t>Licence application per relevant person (manager or officer)</t>
  </si>
  <si>
    <t>Licence (3-year initial term)</t>
  </si>
  <si>
    <t>Licence renewal application (individual or body corporate)</t>
  </si>
  <si>
    <t>Licence renewal application per relevant person (manager or officer)</t>
  </si>
  <si>
    <t>Licence upon renewal (3-year term)</t>
  </si>
  <si>
    <t>Licence upon renewal (4-year term)</t>
  </si>
  <si>
    <t>Licence upon renewal (5-year term)</t>
  </si>
  <si>
    <t>Search and copy of an extract from, or copy of, the register</t>
  </si>
  <si>
    <t>Obtain a certified extract from, or copy of, the register</t>
  </si>
  <si>
    <t>Rooming house operators to be licensed - person</t>
  </si>
  <si>
    <t>Rooming House Operators Act 2016</t>
  </si>
  <si>
    <t>Rooming house operators to be licensed - body corporate</t>
  </si>
  <si>
    <t>Person  falsely representing to be a licensee - person</t>
  </si>
  <si>
    <t>Person  falsely representing to be a licensee - body corporate</t>
  </si>
  <si>
    <t>False or misleading information- application or renewal of licence - person</t>
  </si>
  <si>
    <t>False or misleading information- application or renewal of licence - body corporate</t>
  </si>
  <si>
    <t>Ceasing to be fit and proper — notification by licensee (person)</t>
  </si>
  <si>
    <t>Ceasing to be fit and proper — notification by licensee (body corporate)</t>
  </si>
  <si>
    <t>Changes to officers or managers—notification by licensee (person)</t>
  </si>
  <si>
    <t>Changes to officers or managers—notification by licensee (body corporate)</t>
  </si>
  <si>
    <t>Offence to allow certain persons to continue to be officers or managers (body corporate)</t>
  </si>
  <si>
    <t>Offence to allow certain persons to continue to be officers or managers (person)</t>
  </si>
  <si>
    <t>Offence to operate rooming house after failure to notify details of manager (person)</t>
  </si>
  <si>
    <t xml:space="preserve">Failure to return licence after cancellation by VCAT (person) </t>
  </si>
  <si>
    <t xml:space="preserve">Failure to return licence after cancellation by VCAT (body corporate) </t>
  </si>
  <si>
    <t>Fail to displaying licence at rooming house</t>
  </si>
  <si>
    <t>Failure to notify of Change in details of application for licence or renewal of licence (person)</t>
  </si>
  <si>
    <t>Failure to notify of Change in details of application for licence or renewal of licence (body corporate)</t>
  </si>
  <si>
    <t>Documents to be available for inspection</t>
  </si>
  <si>
    <t>Failure to assist inspector during entry</t>
  </si>
  <si>
    <t>Offence to give false or misleading information to inspector</t>
  </si>
  <si>
    <t>Person to whom permission has been given must comply with conditions imposed</t>
  </si>
  <si>
    <t xml:space="preserve">Statement of information required </t>
  </si>
  <si>
    <t>Revision of estimated selling price</t>
  </si>
  <si>
    <t>Failure to provide information requested by the Secretary</t>
  </si>
  <si>
    <t>Conveyancers(Fees)  Regulations 2018</t>
  </si>
  <si>
    <t>Second-Hand Dealers and Pawnbrokers (general,exemption &amp; record keeping ) Regulations 2018</t>
  </si>
  <si>
    <t>Estate Agents (General, Accounts and Audit) Regulations 2018</t>
  </si>
  <si>
    <t>Estate Agents (Retirement Villages) Regulations 2016</t>
  </si>
  <si>
    <t>Conveyancers (Professional  Conduct) Regulations 2018</t>
  </si>
  <si>
    <t>No identifying number or marker on second hand goods</t>
  </si>
  <si>
    <t>Charge fee to issue a pawn ticket</t>
  </si>
  <si>
    <t xml:space="preserve">Failure to issue a duplicate pawn ticket </t>
  </si>
  <si>
    <t>Failure to fix period of loan</t>
  </si>
  <si>
    <t>Failure to obtain reasonable price for unredeemed goods</t>
  </si>
  <si>
    <t>Purchasing goods not redeemed</t>
  </si>
  <si>
    <t>Notification of ineligibility</t>
  </si>
  <si>
    <t>Estate agent's notification of trust account deficiency</t>
  </si>
  <si>
    <t>Keep  a register of trust receipts</t>
  </si>
  <si>
    <t>Keep a register of trust cheques</t>
  </si>
  <si>
    <t>Keep a record of trust money payments by electronic funds transfer</t>
  </si>
  <si>
    <t>Keep a trust account cash receipts journal</t>
  </si>
  <si>
    <t>Keep a trust account cash payments journal</t>
  </si>
  <si>
    <t xml:space="preserve">Must record transactions in the trust ledger accounts </t>
  </si>
  <si>
    <t>Complete trust account reconciliation statements</t>
  </si>
  <si>
    <t xml:space="preserve">Keep a register of securities </t>
  </si>
  <si>
    <t>Fail to provide information to vendors of premises in retirement villages</t>
  </si>
  <si>
    <t>Advertisements must include specified information for sale of premises in retirement villages</t>
  </si>
  <si>
    <t>WORKING WITH CHILDREN CHECK VICTORIA</t>
  </si>
  <si>
    <t xml:space="preserve">                            -  per director</t>
  </si>
  <si>
    <t xml:space="preserve">Annual licence fee -corporation </t>
  </si>
  <si>
    <t xml:space="preserve">                              - per director </t>
  </si>
  <si>
    <t xml:space="preserve">Annual Licence fee -not a corporation </t>
  </si>
  <si>
    <t xml:space="preserve">Branch Manager - annual approval fee </t>
  </si>
  <si>
    <t>Fee to regain licence - fund claims</t>
  </si>
  <si>
    <t>Fee to hold licence - bankrupt person</t>
  </si>
  <si>
    <t xml:space="preserve">Fee to hold licence - criminal record </t>
  </si>
  <si>
    <t>Fee to hold licence disqualifying factor - corporation</t>
  </si>
  <si>
    <t xml:space="preserve">                                                              - per director</t>
  </si>
  <si>
    <t>Fee for variation or revocation of conditions</t>
  </si>
  <si>
    <t>Application fee- individual</t>
  </si>
  <si>
    <t>Application fee- company</t>
  </si>
  <si>
    <t>Licence fee- individual</t>
  </si>
  <si>
    <t>Licence fee- company</t>
  </si>
  <si>
    <t>Individual - Application for permission(criminal)</t>
  </si>
  <si>
    <t>Individual - Application for permission(Claim)</t>
  </si>
  <si>
    <t>Company - Application for permission (any reason)</t>
  </si>
  <si>
    <t>Individual - Annual licence fee</t>
  </si>
  <si>
    <t>Company - Annual licence fee</t>
  </si>
  <si>
    <t>Extension of time to lodge annual renewal</t>
  </si>
  <si>
    <t>Exemption to appoint licenced branch manager</t>
  </si>
  <si>
    <t>Employment of  disqualified persons</t>
  </si>
  <si>
    <t>Certified copy or extract from Register</t>
  </si>
  <si>
    <t xml:space="preserve">EstateAgents (Fees) Regulations 2018 </t>
  </si>
  <si>
    <t>Motor Car Traders(Fees)Regulations 2018</t>
  </si>
  <si>
    <t>Motor Car Traders Regulations 2018</t>
  </si>
  <si>
    <t>Motor car trader to supervise servants and agents</t>
  </si>
  <si>
    <t>Motor car trader advertisement or statement must include letters LMCT  followed by licence number</t>
  </si>
  <si>
    <t>Motor car trader advertising used car must include single price, registration number or vehicle identiifcation number</t>
  </si>
  <si>
    <t>Failure to return deposit given before test must be refunded or returned</t>
  </si>
  <si>
    <t xml:space="preserve">Terms relating to certain matters to be in sale agreement </t>
  </si>
  <si>
    <t xml:space="preserve">Motor car trader must ensure text in agreement is printed,typed or written in a clear and legible manner </t>
  </si>
  <si>
    <t>500 penalty units or imprisonment for 12 months</t>
  </si>
  <si>
    <t>Failure to display or produce MCT Licence</t>
  </si>
  <si>
    <t>Must lodge audit report with Director within 10 busness days</t>
  </si>
  <si>
    <t>Deficiency in trust account</t>
  </si>
  <si>
    <t>Licensee must display information and licence at place of business</t>
  </si>
  <si>
    <t>Licensee must on request produce the licensee's licence</t>
  </si>
  <si>
    <t>Certain trust money must be deposited in general trust account</t>
  </si>
  <si>
    <t>Licensee must account for trust money as required by legislation</t>
  </si>
  <si>
    <t>Licensee must withdraw funds from general trust account by cheque or electronic funds transfer</t>
  </si>
  <si>
    <t>Trust money received in the form of cash must be deposited in general trust account</t>
  </si>
  <si>
    <t xml:space="preserve">Licensee to report irregularities in trust accounts or trust ledger accounts </t>
  </si>
  <si>
    <t>Licensee must keep trust records in permanent form</t>
  </si>
  <si>
    <t>Licensee have annual audit of trust records</t>
  </si>
  <si>
    <t>Within 10 business days the licensee must lodge a copy of the audit report</t>
  </si>
  <si>
    <t>An ADI must report deficiency in a trust account to the Director</t>
  </si>
  <si>
    <t>Offence to hinder or obstruct statutory manager or receiver</t>
  </si>
  <si>
    <t>240 penalty units or imprisonment for 2 years, or both</t>
  </si>
  <si>
    <t>100 penalty units or imprisonment for up to 24 months</t>
  </si>
  <si>
    <t>1800 penalty units or imprisonment for 15 years, or both</t>
  </si>
  <si>
    <t>60 (Body Corporate 300)</t>
  </si>
  <si>
    <t>Application to add, alter or delete registerable information to an entry in the Register</t>
  </si>
  <si>
    <t>Application to alter record of sex in person's birth registration (adult or child)</t>
  </si>
  <si>
    <t>Applcation for document acknowledging person's name and sex (adult or child)</t>
  </si>
  <si>
    <t>Nil</t>
  </si>
  <si>
    <t>Births, Deaths and Marriages Registration (Fees) Regulations (2019)</t>
  </si>
  <si>
    <t>Relationships (Fees) Regulations 2019</t>
  </si>
  <si>
    <t>Notification by doctor to coroner or police officer under the Coroners Act 2008</t>
  </si>
  <si>
    <t>Second-Hand Dealers and Pawnbrokers Regulations 2019</t>
  </si>
  <si>
    <t>Owners Corporations Regulations 2018</t>
  </si>
  <si>
    <t>Failure to notify the Secretary of the suspension or cancellation of a teacher or early childhood teacher registration</t>
  </si>
  <si>
    <t>Requirement to notify of change of employer</t>
  </si>
  <si>
    <t>Failure by applicant to notify of a change of personal particulars</t>
  </si>
  <si>
    <t>Obstructing Council or staff in performance of any task under any Act, regulation or local law</t>
  </si>
  <si>
    <t>Local Government Act 2020, s.318</t>
  </si>
  <si>
    <t>Court ordered</t>
  </si>
  <si>
    <t>Application for a working with children check under section 54 of the Act for child-related work that is for profit or gain.</t>
  </si>
  <si>
    <t>Application for a working with children check under section 54 of the Act for child-related work that is for profit or gain applied in accrodance with section 74 of the Act.</t>
  </si>
  <si>
    <t>Application for the replacement of a working with children clearacen document for child related work that is for profit or gain.</t>
  </si>
  <si>
    <t xml:space="preserve">Application for an NDIS check under section 15 of the Act. </t>
  </si>
  <si>
    <t>Worker Screening Regulations 2021</t>
  </si>
  <si>
    <t>Requirement of holder of NDIS clearance to notify of relevant change in circumstances</t>
  </si>
  <si>
    <t>Requirement of holder of WWC clearance or applicant for WWC clearance to notify of relevant change in circumstances</t>
  </si>
  <si>
    <t xml:space="preserve">Engaging in risk assessed role without NDIS clearance or interstate NDIS clearance </t>
  </si>
  <si>
    <t>Engaging in child-related work without a WWC clearance</t>
  </si>
  <si>
    <t>Holder of WWC exclusion applying for child-related work</t>
  </si>
  <si>
    <t>A person engaging a person who does not have a WWC clearance in child-related work (Natural Person)</t>
  </si>
  <si>
    <t>A person engaging a person who does not have a WWC clearance in child-related work (Body Corporate)</t>
  </si>
  <si>
    <t>An agency offering services of a person who does not have a WWC clearance (Body Corporate)</t>
  </si>
  <si>
    <t>An agency offering services of a person who does not have a WWC clearance (Natural Person)</t>
  </si>
  <si>
    <t>Using volunteer clearance for paid work</t>
  </si>
  <si>
    <t>Using false or other person's WWC clearance</t>
  </si>
  <si>
    <t>Requirement to notify interim WWC exclusion or WWC exclusion</t>
  </si>
  <si>
    <t>Sex offenders not to apply for clearance</t>
  </si>
  <si>
    <t>Failure to surrender WWC clearance document when given another WWC clearance</t>
  </si>
  <si>
    <t>Failure by clearance holder to notify of a change of personal particulars</t>
  </si>
  <si>
    <t>Worker Screening Act 2020 s34(1)</t>
  </si>
  <si>
    <t>Worker Screening Act 2020 s72(1)</t>
  </si>
  <si>
    <t>Worker Screening Act 2020 s91(4)</t>
  </si>
  <si>
    <t>Worker Screening Act 2020 113(3)</t>
  </si>
  <si>
    <t>Worker Screening Act 2020 s113(2)</t>
  </si>
  <si>
    <t>Worker Screening Act 2020 s114(2)</t>
  </si>
  <si>
    <t>Worker Screening Act 2020 s115(2)</t>
  </si>
  <si>
    <t>Worker Screening Act 2020 s118(1)</t>
  </si>
  <si>
    <t>Worker Screening Act 2020 s121(1)</t>
  </si>
  <si>
    <t>Worker Screening Act 2020 s122(1)</t>
  </si>
  <si>
    <t>Worker Screening Act 2020 s123(1)</t>
  </si>
  <si>
    <t>Worker Screening Act 2020 s124(1)</t>
  </si>
  <si>
    <t>Worker Screening Act 2020 s125</t>
  </si>
  <si>
    <t>Worker Screening Act 2020 s126</t>
  </si>
  <si>
    <t>Worker Screening Act 2020 s127</t>
  </si>
  <si>
    <t>Worker Screening Act 2020 s128</t>
  </si>
  <si>
    <t>Worker Screening Act 2020 s129</t>
  </si>
  <si>
    <t>Worker Screening Act 2020 s130</t>
  </si>
  <si>
    <t>Worker Screening Act 2020 s142(2)</t>
  </si>
  <si>
    <t>Worker Screening Act 2020 s73(2)</t>
  </si>
  <si>
    <t>Worker Screening Act 2020 s93(3)</t>
  </si>
  <si>
    <t>Worker Screening Regulations 2021, reg 12(1)</t>
  </si>
  <si>
    <t>Worker Screening Regulations 2021, reg 12(2)</t>
  </si>
  <si>
    <t>Failure to notify in writing of the suspension or termination of the employment of the person as a member of the Australian Federal Police within 7 days after receiving notice of the suspension or termination</t>
  </si>
  <si>
    <t>Local Government Act 2020, s.196(1)</t>
  </si>
  <si>
    <t>Local Government Act 2020, s.196(8)</t>
  </si>
  <si>
    <t>Local Government Act 2020, s.196(9)</t>
  </si>
  <si>
    <t>Local Government Act 2020, s.198(1)</t>
  </si>
  <si>
    <t>Local Government Act 2020, s.198(2)</t>
  </si>
  <si>
    <t>Except as provided in s. 196, a person must not disclose a restricted matter specified in a confidentiality notice while the notice is in effect</t>
  </si>
  <si>
    <t>A person who discloses information in a confidentiality notice as permitted by s.196(2) must provide the person to whom the information is disclosed with a copy of the confidentiality notice or any order extending the confidentiality notice unless they have a reasonable excuse for not doing so</t>
  </si>
  <si>
    <t>A person must not, without a reasonable excuse, refuse or fail to comply with a requirement of the Chief Municipal Inspector, to the extent to which that person is able to comply</t>
  </si>
  <si>
    <t>A person must not give information which the person knows is false or misleading to the Chief Municipal Inspector</t>
  </si>
  <si>
    <t>Value of fee unit at 1 July 2022</t>
  </si>
  <si>
    <t>Value of penalty unit at 1 July 2022</t>
  </si>
  <si>
    <t>Births, Deaths and Marriages Registration (Fees) Amendment Regulations 2022</t>
  </si>
  <si>
    <t>S50(2)  Application fee - Approval of Mgr</t>
  </si>
  <si>
    <t>S55(2)(b) inspection fee</t>
  </si>
  <si>
    <t>Professional Engineers Registration (Fees) Regulations 2021</t>
  </si>
  <si>
    <t xml:space="preserve">Application for Registration </t>
  </si>
  <si>
    <t xml:space="preserve">Application for Endorsement </t>
  </si>
  <si>
    <t>Registration Fee - Practicing</t>
  </si>
  <si>
    <t>Registration Fee - Non-Practicing</t>
  </si>
  <si>
    <t>Annual Statement</t>
  </si>
  <si>
    <t xml:space="preserve">Add Area of Engineering </t>
  </si>
  <si>
    <t xml:space="preserve">Application for Registration Renewal </t>
  </si>
  <si>
    <t>Appication for Endorsement Renewal</t>
  </si>
  <si>
    <t>Renewal Registration Fee - Practicing</t>
  </si>
  <si>
    <t>Renewal Registration Fee - Non-Practicing</t>
  </si>
  <si>
    <t>Search Register and take copy</t>
  </si>
  <si>
    <t>Certified copy of extract of register</t>
  </si>
  <si>
    <t>Application for approval of assessment scheme</t>
  </si>
  <si>
    <t>Application for renewal of approval of assessment scheme</t>
  </si>
  <si>
    <t>Application for variation to approved assessment scheme</t>
  </si>
  <si>
    <t>Professional Engineers Registration Act 2019 S17</t>
  </si>
  <si>
    <t>Professional Engineers Registration Act 2019 S24</t>
  </si>
  <si>
    <t>Professional Engineers Registration Act 2019 S25</t>
  </si>
  <si>
    <t>Professional Engineers Registration Act 2019 S67</t>
  </si>
  <si>
    <t>Professional Engineers Registration Act 2019 68</t>
  </si>
  <si>
    <t>Professional Engineers Registration Act 2019 S69</t>
  </si>
  <si>
    <t>Professional Engineers Registration Act 2019 S70</t>
  </si>
  <si>
    <t>150 (Body Corporate 750)</t>
  </si>
  <si>
    <t>Professional Engineers Registration Act 2019 S80</t>
  </si>
  <si>
    <t>Professional Engineers Registration Act 2019 S92</t>
  </si>
  <si>
    <t>Professional Engineers Registration Act 2019 S94</t>
  </si>
  <si>
    <t>Fail to produce a certificate of registration</t>
  </si>
  <si>
    <t xml:space="preserve">Fail to notify the Business Licensing Authority of any material change to the information provided to the Business Licensing Authority </t>
  </si>
  <si>
    <t xml:space="preserve">Fail to return the certificate of registration to the Business Licensing Authority </t>
  </si>
  <si>
    <t>Hold out to be registered or endorsed without registration</t>
  </si>
  <si>
    <t xml:space="preserve">Provide false or misleading in a material </t>
  </si>
  <si>
    <t xml:space="preserve">An inspector must produce the inspector's identity </t>
  </si>
  <si>
    <t>Fail to assist inspector during entry</t>
  </si>
  <si>
    <t>Refusal or failure to comply with requirement of inspector</t>
  </si>
  <si>
    <t>$27,738
BC $138,690</t>
  </si>
  <si>
    <t>$11,095
BC $55,476</t>
  </si>
  <si>
    <t>If a person receives a new condfidentiality notice,  a notice cancelling or order extending the confidentiality notice, the person must as soon as reasonably practicable provice a copy of the new notice or order  to each person to whom a permitted disclosure has been made under s.196(2), unless the person has a reasonable excuse for not doing so</t>
  </si>
  <si>
    <t>Fee from 1 July 2023</t>
  </si>
  <si>
    <t>Fine from 1 July 2023</t>
  </si>
  <si>
    <t>Fee from 1 July 2022</t>
  </si>
  <si>
    <t>Fine from 1 July 2022</t>
  </si>
  <si>
    <t>Value of fee unit at 1 July 2023</t>
  </si>
  <si>
    <t>Value of penalty unit at 1 July 2023</t>
  </si>
  <si>
    <t>$11,539
BC $57,693</t>
  </si>
  <si>
    <t>$28,847
BC $144,233</t>
  </si>
  <si>
    <t>CONSUMER AFFAIRS VICTORIA</t>
  </si>
  <si>
    <t xml:space="preserve">Application for registration of amendment of the rules per rule (max. fee 11.6 fee units -  $184.40) </t>
  </si>
  <si>
    <t>Filing fee for registration of special resolution , per resolution (max. 11.6 fee unit - $184.40)</t>
  </si>
  <si>
    <t>Obtaining certified copy of document kept by Registrar -1st page  Subsequent pages $3  (max.11.6 fee units being $184.40 )</t>
  </si>
  <si>
    <t>Obtaining copy of document kept by Registrar -1st page  subsequent pages $2  ( max. 7.8 fee units being $124.00 )</t>
  </si>
  <si>
    <t>Partnership (Fees) Regulations 2013</t>
  </si>
  <si>
    <t>Sex Work (Fees) Amendment Regulations 2022</t>
  </si>
  <si>
    <t>Fail to produce licence for endorsement</t>
  </si>
  <si>
    <t>Fail to return suspended or cancelled  Lic before due date</t>
  </si>
  <si>
    <t>Dealing book in prescribed form to be kept</t>
  </si>
  <si>
    <t xml:space="preserve">Failure to record dealing book prescribed matters </t>
  </si>
  <si>
    <t>Employ prohibited employee</t>
  </si>
  <si>
    <t xml:space="preserve">Dealing with underage persons </t>
  </si>
  <si>
    <t>Fasley represent the accuracy of odometer (individual)</t>
  </si>
  <si>
    <t>Fasley represent the accuracy of odometer (body corporate)</t>
  </si>
  <si>
    <t>Fail to cancel security interest</t>
  </si>
  <si>
    <t>Offence to aid or abet an unlicensed trader</t>
  </si>
  <si>
    <t>Dummy Bidding (individual)</t>
  </si>
  <si>
    <t>Dummy Bidding (body corporate)</t>
  </si>
  <si>
    <t>Offence by auctioneer relating to dummy bidding</t>
  </si>
  <si>
    <t>Offence to procure dummy bidding (individual)</t>
  </si>
  <si>
    <t>Offence to procure dummy bidding (body corporate)</t>
  </si>
  <si>
    <t>Fail to notify of change in details for endorsement application</t>
  </si>
  <si>
    <t>Payment or sale of scrap metal not in accordace with Act</t>
  </si>
  <si>
    <t>Prohibition on buying, disposing unidentified motor vehicle</t>
  </si>
  <si>
    <t>Employ an agent's representative who is an ineligble person on the register</t>
  </si>
  <si>
    <t>Suspended licence must be returned to the Authority within the period specified</t>
  </si>
  <si>
    <t>Estimated selling price must be reasonable</t>
  </si>
  <si>
    <t xml:space="preserve">Statement of information must be provided </t>
  </si>
  <si>
    <t>Deficiency in trust account(corporation)</t>
  </si>
  <si>
    <t>Deficiency in trust account (individual)</t>
  </si>
  <si>
    <t>Soliciting through false or misleading advertisements or communications (individual)</t>
  </si>
  <si>
    <t>Soliciting through false or misleading advertisements or communications (body corporate)</t>
  </si>
  <si>
    <t>Not complying with undertaking (individual)</t>
  </si>
  <si>
    <t>Not complying with undertaking (body corporate)</t>
  </si>
  <si>
    <t>Termination of licensee's services (individual)</t>
  </si>
  <si>
    <t>Termination of licensee's services (body corporate)</t>
  </si>
  <si>
    <t>Licensee not independent when advising on loan or security documents (individual)</t>
  </si>
  <si>
    <t>Licensee not independent when advising on loan or security documents (body corporate)</t>
  </si>
  <si>
    <t>Excess fee for owner corporation certificate</t>
  </si>
  <si>
    <t>Offence to provide false or misleading information</t>
  </si>
  <si>
    <t>Offence to operate rooming house after failure to notify details of manager (body corporate)</t>
  </si>
  <si>
    <t>Provide professional engineering services in a particular area of engineering without being registered</t>
  </si>
  <si>
    <t>Refuse or fail to comply with Inspector - entry without consent or warrant</t>
  </si>
  <si>
    <t>240 penalty units or imprisonment for 2 years or both</t>
  </si>
  <si>
    <t>100 penalty units  or imprisonment for 12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</si>
</sst>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color indexed="10"/>
      <name val="Times New Roman"/>
      <family val="1"/>
    </font>
    <font>
      <sz val="12"/>
      <name val="Times New Roman"/>
      <family val="1"/>
    </font>
    <font>
      <b/>
      <sz val="8"/>
      <color indexed="10"/>
      <name val="Times New Roman"/>
      <family val="1"/>
    </font>
    <font>
      <strike/>
      <sz val="8"/>
      <name val="Times New Roman"/>
      <family val="1"/>
    </font>
    <font>
      <sz val="10"/>
      <name val="Arial"/>
      <family val="2"/>
    </font>
    <font>
      <b/>
      <sz val="12"/>
      <color rgb="FFC00000"/>
      <name val="Times New Roman"/>
      <family val="1"/>
    </font>
    <font>
      <b/>
      <sz val="10"/>
      <color rgb="FF008000"/>
      <name val="Times New Roman"/>
      <family val="1"/>
    </font>
    <font>
      <sz val="8"/>
      <color theme="1"/>
      <name val="Times New Roman"/>
      <family val="1"/>
    </font>
    <font>
      <b/>
      <sz val="10"/>
      <color rgb="FFC00000"/>
      <name val="Times New Roman"/>
      <family val="1"/>
    </font>
    <font>
      <sz val="8"/>
      <color rgb="FFC00000"/>
      <name val="Times New Roman"/>
      <family val="1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 applyFill="1" applyAlignment="1">
      <alignment vertical="top" wrapText="1"/>
    </xf>
    <xf numFmtId="44" fontId="9" fillId="0" borderId="0" xfId="1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10" fontId="6" fillId="0" borderId="0" xfId="1" applyNumberFormat="1" applyFont="1" applyFill="1" applyAlignment="1">
      <alignment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vertical="top" wrapText="1"/>
    </xf>
    <xf numFmtId="7" fontId="3" fillId="0" borderId="0" xfId="0" applyNumberFormat="1" applyFont="1" applyFill="1" applyAlignment="1">
      <alignment horizontal="left" vertical="top" wrapText="1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44" fontId="4" fillId="0" borderId="0" xfId="1" applyFont="1" applyFill="1" applyBorder="1" applyAlignment="1">
      <alignment horizontal="center" wrapText="1"/>
    </xf>
    <xf numFmtId="7" fontId="9" fillId="0" borderId="0" xfId="1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center" wrapText="1"/>
    </xf>
    <xf numFmtId="7" fontId="16" fillId="0" borderId="2" xfId="1" applyNumberFormat="1" applyFont="1" applyFill="1" applyBorder="1" applyAlignment="1">
      <alignment horizontal="center" wrapText="1"/>
    </xf>
    <xf numFmtId="0" fontId="14" fillId="0" borderId="11" xfId="3" applyFill="1" applyAlignment="1">
      <alignment vertical="top" wrapText="1"/>
    </xf>
    <xf numFmtId="0" fontId="15" fillId="0" borderId="12" xfId="4" applyFill="1" applyAlignment="1">
      <alignment vertical="top" wrapText="1"/>
    </xf>
    <xf numFmtId="0" fontId="7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 wrapText="1"/>
    </xf>
    <xf numFmtId="44" fontId="17" fillId="0" borderId="6" xfId="1" applyFont="1" applyFill="1" applyBorder="1" applyAlignment="1">
      <alignment horizontal="center" wrapText="1"/>
    </xf>
    <xf numFmtId="0" fontId="14" fillId="0" borderId="0" xfId="3" applyFill="1" applyBorder="1" applyAlignment="1">
      <alignment vertical="top" wrapText="1"/>
    </xf>
    <xf numFmtId="0" fontId="15" fillId="0" borderId="0" xfId="4" applyFill="1" applyBorder="1" applyAlignment="1">
      <alignment vertical="top" wrapText="1"/>
    </xf>
    <xf numFmtId="44" fontId="17" fillId="0" borderId="2" xfId="1" applyFont="1" applyFill="1" applyBorder="1" applyAlignment="1">
      <alignment horizontal="center" wrapText="1"/>
    </xf>
    <xf numFmtId="7" fontId="18" fillId="0" borderId="2" xfId="1" applyNumberFormat="1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164" fontId="4" fillId="0" borderId="3" xfId="1" applyNumberFormat="1" applyFont="1" applyFill="1" applyBorder="1" applyAlignment="1">
      <alignment horizontal="center" wrapText="1"/>
    </xf>
    <xf numFmtId="164" fontId="16" fillId="0" borderId="2" xfId="1" applyNumberFormat="1" applyFont="1" applyFill="1" applyBorder="1" applyAlignment="1">
      <alignment horizontal="center" wrapText="1"/>
    </xf>
    <xf numFmtId="44" fontId="4" fillId="0" borderId="0" xfId="0" applyNumberFormat="1" applyFont="1" applyFill="1" applyAlignment="1">
      <alignment horizontal="center" vertical="top" wrapText="1"/>
    </xf>
    <xf numFmtId="7" fontId="4" fillId="0" borderId="0" xfId="0" applyNumberFormat="1" applyFont="1" applyFill="1" applyBorder="1" applyAlignment="1">
      <alignment horizontal="left" wrapText="1"/>
    </xf>
    <xf numFmtId="44" fontId="4" fillId="0" borderId="0" xfId="0" applyNumberFormat="1" applyFont="1" applyFill="1" applyBorder="1" applyAlignment="1">
      <alignment vertical="top" wrapText="1"/>
    </xf>
    <xf numFmtId="7" fontId="4" fillId="2" borderId="0" xfId="0" applyNumberFormat="1" applyFont="1" applyFill="1" applyBorder="1" applyAlignment="1">
      <alignment horizontal="left" wrapText="1"/>
    </xf>
    <xf numFmtId="0" fontId="4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top" wrapText="1"/>
    </xf>
    <xf numFmtId="0" fontId="0" fillId="2" borderId="0" xfId="0" applyFill="1"/>
    <xf numFmtId="0" fontId="1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wrapText="1"/>
    </xf>
    <xf numFmtId="0" fontId="16" fillId="0" borderId="8" xfId="0" applyFont="1" applyFill="1" applyBorder="1" applyAlignment="1">
      <alignment wrapText="1"/>
    </xf>
    <xf numFmtId="164" fontId="4" fillId="0" borderId="10" xfId="1" applyNumberFormat="1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  <xf numFmtId="2" fontId="4" fillId="0" borderId="2" xfId="0" applyNumberFormat="1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left" wrapText="1"/>
    </xf>
    <xf numFmtId="0" fontId="0" fillId="0" borderId="0" xfId="0" applyFill="1"/>
    <xf numFmtId="0" fontId="4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wrapText="1"/>
    </xf>
    <xf numFmtId="164" fontId="4" fillId="0" borderId="9" xfId="1" applyNumberFormat="1" applyFont="1" applyFill="1" applyBorder="1" applyAlignment="1">
      <alignment horizontal="center" wrapText="1"/>
    </xf>
    <xf numFmtId="7" fontId="18" fillId="0" borderId="9" xfId="1" applyNumberFormat="1" applyFont="1" applyFill="1" applyBorder="1" applyAlignment="1">
      <alignment horizontal="center" wrapText="1"/>
    </xf>
    <xf numFmtId="2" fontId="4" fillId="0" borderId="9" xfId="0" applyNumberFormat="1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wrapText="1"/>
    </xf>
    <xf numFmtId="0" fontId="5" fillId="0" borderId="8" xfId="0" applyFont="1" applyFill="1" applyBorder="1" applyAlignment="1">
      <alignment wrapText="1"/>
    </xf>
    <xf numFmtId="0" fontId="5" fillId="0" borderId="10" xfId="0" applyFont="1" applyFill="1" applyBorder="1" applyAlignment="1">
      <alignment wrapText="1"/>
    </xf>
    <xf numFmtId="3" fontId="4" fillId="0" borderId="2" xfId="0" applyNumberFormat="1" applyFont="1" applyFill="1" applyBorder="1" applyAlignment="1">
      <alignment horizontal="center" wrapText="1"/>
    </xf>
    <xf numFmtId="3" fontId="4" fillId="0" borderId="9" xfId="0" applyNumberFormat="1" applyFont="1" applyFill="1" applyBorder="1" applyAlignment="1">
      <alignment horizontal="center" wrapText="1"/>
    </xf>
    <xf numFmtId="1" fontId="4" fillId="0" borderId="2" xfId="0" applyNumberFormat="1" applyFont="1" applyFill="1" applyBorder="1" applyAlignment="1">
      <alignment horizontal="center" wrapText="1"/>
    </xf>
    <xf numFmtId="0" fontId="19" fillId="0" borderId="0" xfId="0" applyFont="1" applyFill="1"/>
    <xf numFmtId="0" fontId="5" fillId="0" borderId="9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4" fontId="11" fillId="0" borderId="0" xfId="1" applyFont="1" applyFill="1" applyAlignment="1">
      <alignment horizontal="left" vertical="top" wrapText="1"/>
    </xf>
    <xf numFmtId="44" fontId="7" fillId="0" borderId="6" xfId="1" applyFont="1" applyFill="1" applyBorder="1" applyAlignment="1">
      <alignment horizontal="center" wrapText="1"/>
    </xf>
  </cellXfs>
  <cellStyles count="7">
    <cellStyle name="Currency" xfId="1" builtinId="4"/>
    <cellStyle name="Currency 2" xfId="2" xr:uid="{00000000-0005-0000-0000-000001000000}"/>
    <cellStyle name="Currency 2 2" xfId="6" xr:uid="{41974EAA-16AA-4419-B8BE-1AD6A1EE8CB3}"/>
    <cellStyle name="Currency 3" xfId="5" xr:uid="{E53D3995-8A75-4C5C-9BE7-7F2F85790A2E}"/>
    <cellStyle name="Heading 1" xfId="3" builtinId="16" customBuiltin="1"/>
    <cellStyle name="Heading 2" xfId="4" builtinId="17" customBuiltin="1"/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C00000"/>
        <name val="Times New Roman"/>
        <family val="1"/>
        <scheme val="none"/>
      </font>
      <numFmt numFmtId="11" formatCode="&quot;$&quot;#,##0.00;\-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9:E21" totalsRowShown="0" headerRowDxfId="59" dataDxfId="57" headerRowBorderDxfId="58" tableBorderDxfId="56" totalsRowBorderDxfId="55">
  <tableColumns count="5">
    <tableColumn id="1" xr3:uid="{00000000-0010-0000-0100-000001000000}" name="Description of fee or charge" dataDxfId="54"/>
    <tableColumn id="2" xr3:uid="{00000000-0010-0000-0100-000002000000}" name="Fee from 1 July 2022" dataDxfId="53" dataCellStyle="Currency">
      <calculatedColumnFormula>ROUND(+($B$2)*D10,1)</calculatedColumnFormula>
    </tableColumn>
    <tableColumn id="3" xr3:uid="{00000000-0010-0000-0100-000003000000}" name="Fee from 1 July 2023" dataDxfId="52" dataCellStyle="Currency">
      <calculatedColumnFormula>ROUND(+($B$4)*D10,1)</calculatedColumnFormula>
    </tableColumn>
    <tableColumn id="4" xr3:uid="{00000000-0010-0000-0100-000004000000}" name="Fee units" dataDxfId="51"/>
    <tableColumn id="5" xr3:uid="{00000000-0010-0000-0100-000005000000}" name="Relevant Act or Regulation" dataDxfId="5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24:E28" totalsRowShown="0" headerRowDxfId="49" dataDxfId="47" headerRowBorderDxfId="48" tableBorderDxfId="46" totalsRowBorderDxfId="45">
  <tableColumns count="5">
    <tableColumn id="1" xr3:uid="{00000000-0010-0000-0300-000001000000}" name="Description of fee or charge" dataDxfId="44"/>
    <tableColumn id="2" xr3:uid="{00000000-0010-0000-0300-000002000000}" name="Fee from 1 July 2022" dataDxfId="43" dataCellStyle="Currency">
      <calculatedColumnFormula>ROUND(D25*$B$2,1)</calculatedColumnFormula>
    </tableColumn>
    <tableColumn id="3" xr3:uid="{00000000-0010-0000-0300-000003000000}" name="Fee from 1 July 2023" dataDxfId="42" dataCellStyle="Currency">
      <calculatedColumnFormula>ROUND(D25*$B$4,1)</calculatedColumnFormula>
    </tableColumn>
    <tableColumn id="4" xr3:uid="{00000000-0010-0000-0300-000004000000}" name="Fee units" dataDxfId="41"/>
    <tableColumn id="5" xr3:uid="{00000000-0010-0000-0300-000005000000}" name="Relevant Act or Regulation" dataDxfId="4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31:E205" totalsRowShown="0" headerRowDxfId="39" dataDxfId="37" headerRowBorderDxfId="38" tableBorderDxfId="36" totalsRowBorderDxfId="35">
  <tableColumns count="5">
    <tableColumn id="1" xr3:uid="{00000000-0010-0000-0400-000001000000}" name="Description of fee or charge" dataDxfId="34"/>
    <tableColumn id="2" xr3:uid="{00000000-0010-0000-0400-000002000000}" name="Fee from 1 July 2022" dataDxfId="33" dataCellStyle="Currency">
      <calculatedColumnFormula>ROUND(D32*$B$2,1)</calculatedColumnFormula>
    </tableColumn>
    <tableColumn id="3" xr3:uid="{00000000-0010-0000-0400-000003000000}" name="Fee from 1 July 2023" dataDxfId="32" dataCellStyle="Currency">
      <calculatedColumnFormula>ROUND(D32*$B$4,1)</calculatedColumnFormula>
    </tableColumn>
    <tableColumn id="4" xr3:uid="{00000000-0010-0000-0400-000004000000}" name="Fee units" dataDxfId="31"/>
    <tableColumn id="5" xr3:uid="{00000000-0010-0000-0400-000005000000}" name="Relevant Act or Regulation" dataDxfId="3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210:E226" totalsRowShown="0" headerRowDxfId="29" dataDxfId="27" headerRowBorderDxfId="28" tableBorderDxfId="26" totalsRowBorderDxfId="25">
  <tableColumns count="5">
    <tableColumn id="1" xr3:uid="{00000000-0010-0000-0A00-000001000000}" name="Description of penalty or fine" dataDxfId="24"/>
    <tableColumn id="2" xr3:uid="{00000000-0010-0000-0A00-000002000000}" name="Fine from 1 July 2022" dataDxfId="23" dataCellStyle="Currency">
      <calculatedColumnFormula>ROUND(D211*$B$3,0)</calculatedColumnFormula>
    </tableColumn>
    <tableColumn id="3" xr3:uid="{00000000-0010-0000-0A00-000003000000}" name="Fine from 1 July 2023" dataDxfId="22" dataCellStyle="Currency">
      <calculatedColumnFormula>ROUND(D211*$B$5,0)</calculatedColumnFormula>
    </tableColumn>
    <tableColumn id="4" xr3:uid="{00000000-0010-0000-0A00-000004000000}" name="Penalty units" dataDxfId="21"/>
    <tableColumn id="5" xr3:uid="{00000000-0010-0000-0A00-000005000000}" name="Relevant Act or Regulation" dataDxfId="2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229:E254" totalsRowShown="0" headerRowDxfId="19" dataDxfId="17" headerRowBorderDxfId="18" tableBorderDxfId="16" totalsRowBorderDxfId="15">
  <tableColumns count="5">
    <tableColumn id="1" xr3:uid="{00000000-0010-0000-0C00-000001000000}" name="Description of penalty or fine" dataDxfId="14"/>
    <tableColumn id="2" xr3:uid="{00000000-0010-0000-0C00-000002000000}" name="Fine from 1 July 2022" dataDxfId="13" dataCellStyle="Currency">
      <calculatedColumnFormula>ROUND(D230*$B$3,0)</calculatedColumnFormula>
    </tableColumn>
    <tableColumn id="3" xr3:uid="{00000000-0010-0000-0C00-000003000000}" name="Fine from 1 July 2023" dataDxfId="12" dataCellStyle="Currency">
      <calculatedColumnFormula>ROUND(D230*$B$5,0)</calculatedColumnFormula>
    </tableColumn>
    <tableColumn id="4" xr3:uid="{00000000-0010-0000-0C00-000004000000}" name="Penalty units" dataDxfId="11"/>
    <tableColumn id="5" xr3:uid="{00000000-0010-0000-0C00-000005000000}" name="Relevant Act or Regulation" dataDxfId="10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257:E427" totalsRowShown="0" headerRowDxfId="9" dataDxfId="7" headerRowBorderDxfId="8" tableBorderDxfId="6" totalsRowBorderDxfId="5">
  <tableColumns count="5">
    <tableColumn id="1" xr3:uid="{00000000-0010-0000-0D00-000001000000}" name="Description of penalty or fine" dataDxfId="4"/>
    <tableColumn id="2" xr3:uid="{00000000-0010-0000-0D00-000002000000}" name="Fine from 1 July 2022" dataDxfId="3" dataCellStyle="Currency">
      <calculatedColumnFormula>ROUND(D258*$B$3,0)</calculatedColumnFormula>
    </tableColumn>
    <tableColumn id="3" xr3:uid="{00000000-0010-0000-0D00-000003000000}" name="Fine from 1 July 2023" dataDxfId="2" dataCellStyle="Currency">
      <calculatedColumnFormula>ROUND(D258*$B$5,0)</calculatedColumnFormula>
    </tableColumn>
    <tableColumn id="4" xr3:uid="{00000000-0010-0000-0D00-000004000000}" name="Penalty units" dataDxfId="1"/>
    <tableColumn id="5" xr3:uid="{00000000-0010-0000-0D00-000005000000}" name="Relevant Act or Regulati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1338"/>
  <sheetViews>
    <sheetView tabSelected="1" zoomScale="112" zoomScaleNormal="112" zoomScaleSheetLayoutView="100" workbookViewId="0">
      <pane ySplit="5" topLeftCell="A195" activePane="bottomLeft" state="frozen"/>
      <selection pane="bottomLeft" activeCell="A6" sqref="A6"/>
    </sheetView>
  </sheetViews>
  <sheetFormatPr defaultColWidth="9.140625" defaultRowHeight="11.25" x14ac:dyDescent="0.2"/>
  <cols>
    <col min="1" max="1" width="62.28515625" style="1" customWidth="1"/>
    <col min="2" max="2" width="14.5703125" style="1" hidden="1" customWidth="1"/>
    <col min="3" max="3" width="26.28515625" style="2" customWidth="1"/>
    <col min="4" max="4" width="19.5703125" style="3" customWidth="1"/>
    <col min="5" max="5" width="45.5703125" style="14" customWidth="1"/>
    <col min="6" max="6" width="57.7109375" style="4" customWidth="1"/>
    <col min="7" max="7" width="14.7109375" style="12" customWidth="1"/>
    <col min="8" max="16384" width="9.140625" style="4"/>
  </cols>
  <sheetData>
    <row r="1" spans="1:27" hidden="1" x14ac:dyDescent="0.2">
      <c r="E1" s="4"/>
    </row>
    <row r="2" spans="1:27" ht="15.75" hidden="1" x14ac:dyDescent="0.2">
      <c r="A2" s="5" t="s">
        <v>437</v>
      </c>
      <c r="B2" s="5">
        <v>15.29</v>
      </c>
      <c r="D2" s="49"/>
      <c r="E2" s="51"/>
    </row>
    <row r="3" spans="1:27" ht="15.75" hidden="1" x14ac:dyDescent="0.2">
      <c r="A3" s="5" t="s">
        <v>438</v>
      </c>
      <c r="B3" s="5">
        <v>184.92</v>
      </c>
      <c r="D3" s="49"/>
      <c r="E3" s="51"/>
    </row>
    <row r="4" spans="1:27" s="9" customFormat="1" ht="15.75" hidden="1" x14ac:dyDescent="0.25">
      <c r="A4" s="6" t="s">
        <v>484</v>
      </c>
      <c r="B4" s="6">
        <v>15.9</v>
      </c>
      <c r="C4" s="7"/>
      <c r="D4" s="8"/>
      <c r="G4" s="16"/>
    </row>
    <row r="5" spans="1:27" s="9" customFormat="1" ht="15.75" hidden="1" x14ac:dyDescent="0.25">
      <c r="A5" s="6" t="s">
        <v>485</v>
      </c>
      <c r="B5" s="6">
        <v>192.31</v>
      </c>
      <c r="C5" s="7"/>
      <c r="D5" s="8"/>
      <c r="G5" s="16"/>
    </row>
    <row r="6" spans="1:27" ht="16.5" thickBot="1" x14ac:dyDescent="0.25">
      <c r="A6" s="32" t="s">
        <v>94</v>
      </c>
      <c r="B6" s="10"/>
      <c r="C6" s="10"/>
      <c r="D6" s="10"/>
      <c r="E6" s="10"/>
      <c r="F6" s="90"/>
    </row>
    <row r="7" spans="1:27" ht="16.5" thickTop="1" x14ac:dyDescent="0.2">
      <c r="A7" s="6"/>
      <c r="B7" s="10"/>
      <c r="C7" s="15"/>
      <c r="D7" s="10"/>
      <c r="E7" s="10"/>
      <c r="F7" s="90"/>
    </row>
    <row r="8" spans="1:27" s="53" customFormat="1" ht="13.5" thickBot="1" x14ac:dyDescent="0.25">
      <c r="A8" s="33" t="s">
        <v>103</v>
      </c>
      <c r="B8" s="10"/>
      <c r="C8" s="92"/>
      <c r="D8" s="10"/>
      <c r="E8" s="10"/>
      <c r="F8" s="91"/>
      <c r="G8" s="52"/>
    </row>
    <row r="9" spans="1:27" s="53" customFormat="1" ht="26.25" thickTop="1" x14ac:dyDescent="0.2">
      <c r="A9" s="34" t="s">
        <v>95</v>
      </c>
      <c r="B9" s="93" t="s">
        <v>482</v>
      </c>
      <c r="C9" s="38" t="s">
        <v>480</v>
      </c>
      <c r="D9" s="35" t="s">
        <v>96</v>
      </c>
      <c r="E9" s="36" t="s">
        <v>97</v>
      </c>
      <c r="F9" s="28"/>
      <c r="G9" s="52"/>
    </row>
    <row r="10" spans="1:27" s="53" customFormat="1" ht="22.5" x14ac:dyDescent="0.2">
      <c r="A10" s="59" t="s">
        <v>48</v>
      </c>
      <c r="B10" s="47">
        <f>ROUND(+($B$2)*D10,1)</f>
        <v>79.2</v>
      </c>
      <c r="C10" s="42">
        <f>ROUND(+($B$4)*D10,1)</f>
        <v>82.4</v>
      </c>
      <c r="D10" s="46">
        <v>5.18</v>
      </c>
      <c r="E10" s="60" t="s">
        <v>373</v>
      </c>
      <c r="F10" s="11"/>
      <c r="G10" s="50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s="53" customFormat="1" ht="22.5" x14ac:dyDescent="0.2">
      <c r="A11" s="59" t="s">
        <v>369</v>
      </c>
      <c r="B11" s="47">
        <f t="shared" ref="B11:B21" si="0">ROUND(+($B$2)*D11,1)</f>
        <v>79.2</v>
      </c>
      <c r="C11" s="42">
        <f t="shared" ref="C11:C21" si="1">ROUND(+($B$4)*D11,1)</f>
        <v>82.4</v>
      </c>
      <c r="D11" s="46">
        <v>5.18</v>
      </c>
      <c r="E11" s="60" t="s">
        <v>373</v>
      </c>
      <c r="F11" s="11"/>
      <c r="G11" s="50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s="53" customFormat="1" ht="22.5" x14ac:dyDescent="0.2">
      <c r="A12" s="59" t="s">
        <v>93</v>
      </c>
      <c r="B12" s="47" t="s">
        <v>372</v>
      </c>
      <c r="C12" s="42" t="s">
        <v>372</v>
      </c>
      <c r="D12" s="46" t="s">
        <v>372</v>
      </c>
      <c r="E12" s="60" t="s">
        <v>373</v>
      </c>
      <c r="F12" s="11"/>
      <c r="G12" s="50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s="53" customFormat="1" ht="22.5" x14ac:dyDescent="0.2">
      <c r="A13" s="61" t="s">
        <v>199</v>
      </c>
      <c r="B13" s="47">
        <f t="shared" si="0"/>
        <v>52.3</v>
      </c>
      <c r="C13" s="42">
        <f t="shared" si="1"/>
        <v>54.4</v>
      </c>
      <c r="D13" s="46">
        <v>3.42</v>
      </c>
      <c r="E13" s="60" t="s">
        <v>439</v>
      </c>
      <c r="F13" s="11"/>
      <c r="G13" s="50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s="53" customFormat="1" ht="45" x14ac:dyDescent="0.2">
      <c r="A14" s="61" t="s">
        <v>126</v>
      </c>
      <c r="B14" s="47" t="s">
        <v>372</v>
      </c>
      <c r="C14" s="42" t="s">
        <v>372</v>
      </c>
      <c r="D14" s="46" t="s">
        <v>372</v>
      </c>
      <c r="E14" s="60" t="s">
        <v>373</v>
      </c>
      <c r="F14" s="11"/>
      <c r="G14" s="50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s="53" customFormat="1" x14ac:dyDescent="0.2">
      <c r="A15" s="61" t="s">
        <v>46</v>
      </c>
      <c r="B15" s="47">
        <f t="shared" si="0"/>
        <v>235.5</v>
      </c>
      <c r="C15" s="42">
        <f t="shared" si="1"/>
        <v>244.9</v>
      </c>
      <c r="D15" s="46">
        <v>15.4</v>
      </c>
      <c r="E15" s="60" t="s">
        <v>374</v>
      </c>
      <c r="F15" s="11"/>
      <c r="G15" s="50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s="53" customFormat="1" x14ac:dyDescent="0.2">
      <c r="A16" s="61" t="s">
        <v>47</v>
      </c>
      <c r="B16" s="47">
        <f t="shared" si="0"/>
        <v>79.2</v>
      </c>
      <c r="C16" s="42">
        <f t="shared" si="1"/>
        <v>82.4</v>
      </c>
      <c r="D16" s="46">
        <v>5.18</v>
      </c>
      <c r="E16" s="60" t="s">
        <v>374</v>
      </c>
      <c r="F16" s="11"/>
      <c r="G16" s="50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39" s="53" customFormat="1" x14ac:dyDescent="0.2">
      <c r="A17" s="61" t="s">
        <v>90</v>
      </c>
      <c r="B17" s="47">
        <f t="shared" si="0"/>
        <v>79.2</v>
      </c>
      <c r="C17" s="42">
        <f t="shared" si="1"/>
        <v>82.4</v>
      </c>
      <c r="D17" s="46">
        <v>5.18</v>
      </c>
      <c r="E17" s="62" t="s">
        <v>374</v>
      </c>
      <c r="F17" s="11"/>
      <c r="G17" s="50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39" s="53" customFormat="1" x14ac:dyDescent="0.2">
      <c r="A18" s="61" t="s">
        <v>91</v>
      </c>
      <c r="B18" s="47" t="s">
        <v>372</v>
      </c>
      <c r="C18" s="42" t="s">
        <v>372</v>
      </c>
      <c r="D18" s="46" t="s">
        <v>372</v>
      </c>
      <c r="E18" s="62" t="s">
        <v>374</v>
      </c>
      <c r="F18" s="11"/>
      <c r="G18" s="50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39" s="53" customFormat="1" ht="22.5" x14ac:dyDescent="0.2">
      <c r="A19" s="61" t="s">
        <v>92</v>
      </c>
      <c r="B19" s="47">
        <f t="shared" si="0"/>
        <v>52.3</v>
      </c>
      <c r="C19" s="42">
        <f t="shared" si="1"/>
        <v>54.4</v>
      </c>
      <c r="D19" s="46">
        <v>3.42</v>
      </c>
      <c r="E19" s="62" t="s">
        <v>439</v>
      </c>
      <c r="F19" s="11"/>
      <c r="G19" s="50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39" s="53" customFormat="1" ht="22.5" x14ac:dyDescent="0.2">
      <c r="A20" s="59" t="s">
        <v>370</v>
      </c>
      <c r="B20" s="47">
        <f t="shared" si="0"/>
        <v>79.2</v>
      </c>
      <c r="C20" s="42">
        <f t="shared" si="1"/>
        <v>82.4</v>
      </c>
      <c r="D20" s="46">
        <v>5.18</v>
      </c>
      <c r="E20" s="62" t="s">
        <v>373</v>
      </c>
      <c r="F20" s="11"/>
      <c r="G20" s="50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39" s="53" customFormat="1" ht="22.5" x14ac:dyDescent="0.2">
      <c r="A21" s="63" t="s">
        <v>371</v>
      </c>
      <c r="B21" s="64">
        <f t="shared" si="0"/>
        <v>114.2</v>
      </c>
      <c r="C21" s="42">
        <f t="shared" si="1"/>
        <v>118.8</v>
      </c>
      <c r="D21" s="65">
        <v>7.47</v>
      </c>
      <c r="E21" s="66" t="s">
        <v>373</v>
      </c>
      <c r="F21" s="11"/>
      <c r="G21" s="50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39" x14ac:dyDescent="0.2">
      <c r="A22" s="11"/>
      <c r="B22" s="22"/>
      <c r="C22" s="23"/>
      <c r="D22" s="24"/>
      <c r="E22" s="12"/>
      <c r="F22" s="11"/>
      <c r="G22" s="50"/>
    </row>
    <row r="23" spans="1:39" s="53" customFormat="1" ht="12.75" x14ac:dyDescent="0.2">
      <c r="A23" s="40" t="s">
        <v>315</v>
      </c>
      <c r="B23" s="1"/>
      <c r="C23" s="2"/>
      <c r="D23" s="3"/>
      <c r="E23" s="4"/>
      <c r="F23" s="4"/>
      <c r="G23" s="50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39" s="54" customFormat="1" ht="25.5" x14ac:dyDescent="0.2">
      <c r="A24" s="17" t="s">
        <v>95</v>
      </c>
      <c r="B24" s="17" t="s">
        <v>482</v>
      </c>
      <c r="C24" s="41" t="s">
        <v>480</v>
      </c>
      <c r="D24" s="17" t="s">
        <v>96</v>
      </c>
      <c r="E24" s="70" t="s">
        <v>97</v>
      </c>
      <c r="F24" s="28"/>
      <c r="G24" s="5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39" s="53" customFormat="1" ht="22.5" x14ac:dyDescent="0.2">
      <c r="A25" s="44" t="s">
        <v>384</v>
      </c>
      <c r="B25" s="69">
        <f>ROUND(D25*$B$2,1)</f>
        <v>123.2</v>
      </c>
      <c r="C25" s="42">
        <f>ROUND(D25*$B$4,1)</f>
        <v>128.19999999999999</v>
      </c>
      <c r="D25" s="46">
        <v>8.06</v>
      </c>
      <c r="E25" s="60" t="s">
        <v>388</v>
      </c>
      <c r="F25" s="11"/>
      <c r="G25" s="50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39" s="53" customFormat="1" ht="22.5" x14ac:dyDescent="0.2">
      <c r="A26" s="44" t="s">
        <v>385</v>
      </c>
      <c r="B26" s="69">
        <f>ROUND(D26*$B$2,1)</f>
        <v>93.3</v>
      </c>
      <c r="C26" s="42">
        <f>ROUND(D26*$B$4,1)</f>
        <v>97</v>
      </c>
      <c r="D26" s="46">
        <v>6.1</v>
      </c>
      <c r="E26" s="60" t="s">
        <v>388</v>
      </c>
      <c r="F26" s="11"/>
      <c r="G26" s="50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39" s="53" customFormat="1" ht="22.5" x14ac:dyDescent="0.2">
      <c r="A27" s="44" t="s">
        <v>386</v>
      </c>
      <c r="B27" s="69">
        <f>ROUND(D27*$B$2,1)</f>
        <v>7.6</v>
      </c>
      <c r="C27" s="42">
        <f>ROUND(D27*$B$4,1)</f>
        <v>8</v>
      </c>
      <c r="D27" s="46">
        <v>0.5</v>
      </c>
      <c r="E27" s="60" t="s">
        <v>388</v>
      </c>
      <c r="F27" s="11"/>
      <c r="G27" s="5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39" s="53" customFormat="1" x14ac:dyDescent="0.2">
      <c r="A28" s="44" t="s">
        <v>387</v>
      </c>
      <c r="B28" s="69">
        <f>ROUND(D28*$B$2,1)</f>
        <v>123.2</v>
      </c>
      <c r="C28" s="42">
        <f>ROUND(D28*$B$4,1)</f>
        <v>128.19999999999999</v>
      </c>
      <c r="D28" s="46">
        <v>8.06</v>
      </c>
      <c r="E28" s="60" t="s">
        <v>388</v>
      </c>
      <c r="F28" s="11"/>
      <c r="G28" s="50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39" x14ac:dyDescent="0.2">
      <c r="A29" s="11"/>
      <c r="B29" s="22"/>
      <c r="C29" s="23"/>
      <c r="D29" s="24"/>
      <c r="E29" s="11"/>
      <c r="F29" s="11"/>
      <c r="G29" s="50"/>
    </row>
    <row r="30" spans="1:39" s="53" customFormat="1" ht="13.5" thickBot="1" x14ac:dyDescent="0.25">
      <c r="A30" s="33" t="s">
        <v>488</v>
      </c>
      <c r="B30" s="1"/>
      <c r="C30" s="2"/>
      <c r="D30" s="3"/>
      <c r="E30" s="4"/>
      <c r="F30" s="4"/>
      <c r="G30" s="50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39" s="54" customFormat="1" ht="26.25" thickTop="1" x14ac:dyDescent="0.2">
      <c r="A31" s="34" t="s">
        <v>95</v>
      </c>
      <c r="B31" s="35" t="s">
        <v>482</v>
      </c>
      <c r="C31" s="38" t="s">
        <v>480</v>
      </c>
      <c r="D31" s="35" t="s">
        <v>96</v>
      </c>
      <c r="E31" s="37" t="s">
        <v>97</v>
      </c>
      <c r="F31" s="28"/>
      <c r="G31" s="50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39" s="56" customFormat="1" ht="12.75" x14ac:dyDescent="0.2">
      <c r="A32" s="71" t="s">
        <v>217</v>
      </c>
      <c r="B32" s="69">
        <f t="shared" ref="B32:B95" si="2">ROUND(D32*$B$2,1)</f>
        <v>38.200000000000003</v>
      </c>
      <c r="C32" s="42">
        <f>ROUND(D32*$B$4,1)</f>
        <v>39.799999999999997</v>
      </c>
      <c r="D32" s="72">
        <v>2.5</v>
      </c>
      <c r="E32" s="73" t="s">
        <v>218</v>
      </c>
      <c r="F32" s="4"/>
      <c r="G32" s="50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</row>
    <row r="33" spans="1:39" s="53" customFormat="1" ht="12.75" x14ac:dyDescent="0.2">
      <c r="A33" s="71" t="s">
        <v>219</v>
      </c>
      <c r="B33" s="69">
        <f t="shared" si="2"/>
        <v>221.7</v>
      </c>
      <c r="C33" s="42">
        <f t="shared" ref="C33:C96" si="3">ROUND(D33*$B$4,1)</f>
        <v>230.6</v>
      </c>
      <c r="D33" s="72">
        <v>14.5</v>
      </c>
      <c r="E33" s="73" t="s">
        <v>218</v>
      </c>
      <c r="F33" s="4"/>
      <c r="G33" s="50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</row>
    <row r="34" spans="1:39" s="53" customFormat="1" x14ac:dyDescent="0.2">
      <c r="A34" s="75" t="s">
        <v>220</v>
      </c>
      <c r="B34" s="69">
        <f t="shared" si="2"/>
        <v>61.2</v>
      </c>
      <c r="C34" s="42">
        <f t="shared" si="3"/>
        <v>63.6</v>
      </c>
      <c r="D34" s="72">
        <v>4</v>
      </c>
      <c r="E34" s="73" t="s">
        <v>218</v>
      </c>
      <c r="F34" s="4"/>
      <c r="G34" s="50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39" s="53" customFormat="1" x14ac:dyDescent="0.2">
      <c r="A35" s="75" t="s">
        <v>149</v>
      </c>
      <c r="B35" s="69">
        <f t="shared" si="2"/>
        <v>244.6</v>
      </c>
      <c r="C35" s="42">
        <f t="shared" si="3"/>
        <v>254.4</v>
      </c>
      <c r="D35" s="72">
        <v>16</v>
      </c>
      <c r="E35" s="73" t="s">
        <v>218</v>
      </c>
      <c r="F35" s="4"/>
      <c r="G35" s="50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39" s="53" customFormat="1" x14ac:dyDescent="0.2">
      <c r="A36" s="67" t="s">
        <v>32</v>
      </c>
      <c r="B36" s="69">
        <f t="shared" si="2"/>
        <v>30.6</v>
      </c>
      <c r="C36" s="42">
        <f t="shared" si="3"/>
        <v>31.8</v>
      </c>
      <c r="D36" s="72">
        <v>2</v>
      </c>
      <c r="E36" s="73" t="s">
        <v>218</v>
      </c>
      <c r="F36" s="4"/>
      <c r="G36" s="50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39" s="53" customFormat="1" x14ac:dyDescent="0.2">
      <c r="A37" s="76" t="s">
        <v>221</v>
      </c>
      <c r="B37" s="69">
        <f t="shared" si="2"/>
        <v>191.1</v>
      </c>
      <c r="C37" s="42">
        <f t="shared" si="3"/>
        <v>198.8</v>
      </c>
      <c r="D37" s="72">
        <v>12.5</v>
      </c>
      <c r="E37" s="73" t="s">
        <v>218</v>
      </c>
      <c r="F37" s="4"/>
      <c r="G37" s="50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39" s="53" customFormat="1" x14ac:dyDescent="0.2">
      <c r="A38" s="76" t="s">
        <v>222</v>
      </c>
      <c r="B38" s="69">
        <f t="shared" si="2"/>
        <v>137.6</v>
      </c>
      <c r="C38" s="42">
        <f t="shared" si="3"/>
        <v>143.1</v>
      </c>
      <c r="D38" s="72">
        <v>9</v>
      </c>
      <c r="E38" s="73" t="s">
        <v>218</v>
      </c>
      <c r="F38" s="4"/>
      <c r="G38" s="50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39" s="53" customFormat="1" x14ac:dyDescent="0.2">
      <c r="A39" s="76" t="s">
        <v>223</v>
      </c>
      <c r="B39" s="69">
        <f t="shared" si="2"/>
        <v>53.5</v>
      </c>
      <c r="C39" s="42">
        <f t="shared" si="3"/>
        <v>55.7</v>
      </c>
      <c r="D39" s="72">
        <v>3.5</v>
      </c>
      <c r="E39" s="73" t="s">
        <v>218</v>
      </c>
      <c r="F39" s="4"/>
      <c r="G39" s="50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39" s="53" customFormat="1" x14ac:dyDescent="0.2">
      <c r="A40" s="76" t="s">
        <v>224</v>
      </c>
      <c r="B40" s="69">
        <f t="shared" si="2"/>
        <v>61.2</v>
      </c>
      <c r="C40" s="42">
        <f t="shared" si="3"/>
        <v>63.6</v>
      </c>
      <c r="D40" s="72">
        <v>4</v>
      </c>
      <c r="E40" s="73" t="s">
        <v>218</v>
      </c>
      <c r="F40" s="4"/>
      <c r="G40" s="50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39" s="53" customFormat="1" x14ac:dyDescent="0.2">
      <c r="A41" s="76" t="s">
        <v>225</v>
      </c>
      <c r="B41" s="69">
        <f t="shared" si="2"/>
        <v>122.3</v>
      </c>
      <c r="C41" s="42">
        <f t="shared" si="3"/>
        <v>127.2</v>
      </c>
      <c r="D41" s="72">
        <v>8</v>
      </c>
      <c r="E41" s="73" t="s">
        <v>218</v>
      </c>
      <c r="F41" s="4"/>
      <c r="G41" s="50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39" s="53" customFormat="1" x14ac:dyDescent="0.2">
      <c r="A42" s="76" t="s">
        <v>226</v>
      </c>
      <c r="B42" s="69">
        <f t="shared" si="2"/>
        <v>244.6</v>
      </c>
      <c r="C42" s="42">
        <f t="shared" si="3"/>
        <v>254.4</v>
      </c>
      <c r="D42" s="72">
        <v>16</v>
      </c>
      <c r="E42" s="73" t="s">
        <v>218</v>
      </c>
      <c r="F42" s="4"/>
      <c r="G42" s="50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39" s="53" customFormat="1" x14ac:dyDescent="0.2">
      <c r="A43" s="76" t="s">
        <v>227</v>
      </c>
      <c r="B43" s="69">
        <f t="shared" si="2"/>
        <v>30.6</v>
      </c>
      <c r="C43" s="42">
        <f t="shared" si="3"/>
        <v>31.8</v>
      </c>
      <c r="D43" s="72">
        <v>2</v>
      </c>
      <c r="E43" s="73" t="s">
        <v>218</v>
      </c>
      <c r="F43" s="4"/>
      <c r="G43" s="50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39" s="53" customFormat="1" x14ac:dyDescent="0.2">
      <c r="A44" s="76" t="s">
        <v>228</v>
      </c>
      <c r="B44" s="69">
        <f t="shared" si="2"/>
        <v>61.2</v>
      </c>
      <c r="C44" s="42">
        <f t="shared" si="3"/>
        <v>63.6</v>
      </c>
      <c r="D44" s="72">
        <v>4</v>
      </c>
      <c r="E44" s="73" t="s">
        <v>218</v>
      </c>
      <c r="F44" s="4"/>
      <c r="G44" s="50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39" s="53" customFormat="1" x14ac:dyDescent="0.2">
      <c r="A45" s="76" t="s">
        <v>229</v>
      </c>
      <c r="B45" s="69">
        <f t="shared" si="2"/>
        <v>61.2</v>
      </c>
      <c r="C45" s="42">
        <f t="shared" si="3"/>
        <v>63.6</v>
      </c>
      <c r="D45" s="72">
        <v>4</v>
      </c>
      <c r="E45" s="73" t="s">
        <v>218</v>
      </c>
      <c r="F45" s="4"/>
      <c r="G45" s="50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39" s="53" customFormat="1" ht="22.5" x14ac:dyDescent="0.2">
      <c r="A46" s="76" t="s">
        <v>230</v>
      </c>
      <c r="B46" s="69">
        <f t="shared" si="2"/>
        <v>38.200000000000003</v>
      </c>
      <c r="C46" s="42">
        <f t="shared" si="3"/>
        <v>39.799999999999997</v>
      </c>
      <c r="D46" s="72">
        <v>2.5</v>
      </c>
      <c r="E46" s="73" t="s">
        <v>218</v>
      </c>
      <c r="F46" s="4"/>
      <c r="G46" s="50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39" s="53" customFormat="1" ht="22.5" x14ac:dyDescent="0.2">
      <c r="A47" s="76" t="s">
        <v>231</v>
      </c>
      <c r="B47" s="69">
        <f t="shared" si="2"/>
        <v>38.200000000000003</v>
      </c>
      <c r="C47" s="42">
        <f t="shared" si="3"/>
        <v>39.799999999999997</v>
      </c>
      <c r="D47" s="72">
        <v>2.5</v>
      </c>
      <c r="E47" s="73" t="s">
        <v>218</v>
      </c>
      <c r="F47" s="4"/>
      <c r="G47" s="50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39" s="53" customFormat="1" ht="22.5" x14ac:dyDescent="0.2">
      <c r="A48" s="76" t="s">
        <v>232</v>
      </c>
      <c r="B48" s="69">
        <f t="shared" si="2"/>
        <v>38.200000000000003</v>
      </c>
      <c r="C48" s="42">
        <f t="shared" si="3"/>
        <v>39.799999999999997</v>
      </c>
      <c r="D48" s="72">
        <v>2.5</v>
      </c>
      <c r="E48" s="73" t="s">
        <v>218</v>
      </c>
      <c r="F48" s="4"/>
      <c r="G48" s="50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s="53" customFormat="1" x14ac:dyDescent="0.2">
      <c r="A49" s="67" t="s">
        <v>233</v>
      </c>
      <c r="B49" s="69">
        <f t="shared" si="2"/>
        <v>122.3</v>
      </c>
      <c r="C49" s="42">
        <f t="shared" si="3"/>
        <v>127.2</v>
      </c>
      <c r="D49" s="72">
        <v>8</v>
      </c>
      <c r="E49" s="73" t="s">
        <v>218</v>
      </c>
      <c r="F49" s="4"/>
      <c r="G49" s="50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s="53" customFormat="1" x14ac:dyDescent="0.2">
      <c r="A50" s="67" t="s">
        <v>234</v>
      </c>
      <c r="B50" s="69">
        <f t="shared" si="2"/>
        <v>221.7</v>
      </c>
      <c r="C50" s="42">
        <f t="shared" si="3"/>
        <v>230.6</v>
      </c>
      <c r="D50" s="72">
        <v>14.5</v>
      </c>
      <c r="E50" s="73" t="s">
        <v>218</v>
      </c>
      <c r="F50" s="4"/>
      <c r="G50" s="50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s="53" customFormat="1" x14ac:dyDescent="0.2">
      <c r="A51" s="67" t="s">
        <v>235</v>
      </c>
      <c r="B51" s="69">
        <f t="shared" si="2"/>
        <v>30.6</v>
      </c>
      <c r="C51" s="42">
        <f t="shared" si="3"/>
        <v>31.8</v>
      </c>
      <c r="D51" s="72">
        <v>2</v>
      </c>
      <c r="E51" s="73" t="s">
        <v>218</v>
      </c>
      <c r="F51" s="4"/>
      <c r="G51" s="50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s="53" customFormat="1" x14ac:dyDescent="0.2">
      <c r="A52" s="76" t="s">
        <v>236</v>
      </c>
      <c r="B52" s="69">
        <f t="shared" si="2"/>
        <v>45.9</v>
      </c>
      <c r="C52" s="42">
        <f t="shared" si="3"/>
        <v>47.7</v>
      </c>
      <c r="D52" s="72">
        <v>3</v>
      </c>
      <c r="E52" s="73" t="s">
        <v>218</v>
      </c>
      <c r="F52" s="4"/>
      <c r="G52" s="50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s="53" customFormat="1" x14ac:dyDescent="0.2">
      <c r="A53" s="76" t="s">
        <v>237</v>
      </c>
      <c r="B53" s="69">
        <f t="shared" si="2"/>
        <v>68.8</v>
      </c>
      <c r="C53" s="42">
        <f t="shared" si="3"/>
        <v>71.599999999999994</v>
      </c>
      <c r="D53" s="72">
        <v>4.5</v>
      </c>
      <c r="E53" s="73" t="s">
        <v>218</v>
      </c>
      <c r="F53" s="4"/>
      <c r="G53" s="50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s="53" customFormat="1" x14ac:dyDescent="0.2">
      <c r="A54" s="76" t="s">
        <v>238</v>
      </c>
      <c r="B54" s="69">
        <f t="shared" si="2"/>
        <v>30.6</v>
      </c>
      <c r="C54" s="42">
        <f t="shared" si="3"/>
        <v>31.8</v>
      </c>
      <c r="D54" s="72">
        <v>2</v>
      </c>
      <c r="E54" s="73" t="s">
        <v>218</v>
      </c>
      <c r="F54" s="4"/>
      <c r="G54" s="50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s="53" customFormat="1" x14ac:dyDescent="0.2">
      <c r="A55" s="67" t="s">
        <v>15</v>
      </c>
      <c r="B55" s="69">
        <f t="shared" si="2"/>
        <v>84.1</v>
      </c>
      <c r="C55" s="42">
        <f t="shared" si="3"/>
        <v>87.5</v>
      </c>
      <c r="D55" s="72">
        <v>5.5</v>
      </c>
      <c r="E55" s="73" t="s">
        <v>190</v>
      </c>
      <c r="F55" s="4"/>
      <c r="G55" s="50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s="53" customFormat="1" x14ac:dyDescent="0.2">
      <c r="A56" s="67" t="s">
        <v>16</v>
      </c>
      <c r="B56" s="69">
        <f t="shared" si="2"/>
        <v>298.2</v>
      </c>
      <c r="C56" s="42">
        <f t="shared" si="3"/>
        <v>310.10000000000002</v>
      </c>
      <c r="D56" s="72">
        <v>19.5</v>
      </c>
      <c r="E56" s="73" t="s">
        <v>190</v>
      </c>
      <c r="F56" s="4"/>
      <c r="G56" s="50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s="53" customFormat="1" x14ac:dyDescent="0.2">
      <c r="A57" s="67" t="s">
        <v>17</v>
      </c>
      <c r="B57" s="69">
        <f t="shared" si="2"/>
        <v>33.6</v>
      </c>
      <c r="C57" s="42">
        <f t="shared" si="3"/>
        <v>35</v>
      </c>
      <c r="D57" s="72">
        <v>2.2000000000000002</v>
      </c>
      <c r="E57" s="73" t="s">
        <v>190</v>
      </c>
      <c r="F57" s="4"/>
      <c r="G57" s="50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s="53" customFormat="1" x14ac:dyDescent="0.2">
      <c r="A58" s="67" t="s">
        <v>18</v>
      </c>
      <c r="B58" s="69">
        <f t="shared" si="2"/>
        <v>33.6</v>
      </c>
      <c r="C58" s="42">
        <f t="shared" si="3"/>
        <v>35</v>
      </c>
      <c r="D58" s="72">
        <v>2.2000000000000002</v>
      </c>
      <c r="E58" s="73" t="s">
        <v>190</v>
      </c>
      <c r="F58" s="4"/>
      <c r="G58" s="50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s="53" customFormat="1" x14ac:dyDescent="0.2">
      <c r="A59" s="67" t="s">
        <v>19</v>
      </c>
      <c r="B59" s="69">
        <f t="shared" si="2"/>
        <v>33.6</v>
      </c>
      <c r="C59" s="42">
        <f t="shared" si="3"/>
        <v>35</v>
      </c>
      <c r="D59" s="72">
        <v>2.2000000000000002</v>
      </c>
      <c r="E59" s="73" t="s">
        <v>190</v>
      </c>
      <c r="F59" s="4"/>
      <c r="G59" s="50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53" customFormat="1" x14ac:dyDescent="0.2">
      <c r="A60" s="67" t="s">
        <v>20</v>
      </c>
      <c r="B60" s="69">
        <f t="shared" si="2"/>
        <v>84.1</v>
      </c>
      <c r="C60" s="42">
        <f t="shared" si="3"/>
        <v>87.5</v>
      </c>
      <c r="D60" s="72">
        <v>5.5</v>
      </c>
      <c r="E60" s="73" t="s">
        <v>190</v>
      </c>
      <c r="F60" s="4"/>
      <c r="G60" s="50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s="53" customFormat="1" ht="22.5" x14ac:dyDescent="0.2">
      <c r="A61" s="67" t="s">
        <v>489</v>
      </c>
      <c r="B61" s="69">
        <f t="shared" si="2"/>
        <v>33.6</v>
      </c>
      <c r="C61" s="42">
        <f t="shared" si="3"/>
        <v>35</v>
      </c>
      <c r="D61" s="72">
        <v>2.2000000000000002</v>
      </c>
      <c r="E61" s="73" t="s">
        <v>190</v>
      </c>
      <c r="F61" s="4"/>
      <c r="G61" s="50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s="53" customFormat="1" x14ac:dyDescent="0.2">
      <c r="A62" s="67" t="s">
        <v>21</v>
      </c>
      <c r="B62" s="69">
        <f t="shared" si="2"/>
        <v>33.6</v>
      </c>
      <c r="C62" s="42">
        <f t="shared" si="3"/>
        <v>35</v>
      </c>
      <c r="D62" s="72">
        <v>2.2000000000000002</v>
      </c>
      <c r="E62" s="73" t="s">
        <v>190</v>
      </c>
      <c r="F62" s="4"/>
      <c r="G62" s="50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s="53" customFormat="1" x14ac:dyDescent="0.2">
      <c r="A63" s="67" t="s">
        <v>22</v>
      </c>
      <c r="B63" s="69">
        <f t="shared" si="2"/>
        <v>84.1</v>
      </c>
      <c r="C63" s="42">
        <f t="shared" si="3"/>
        <v>87.5</v>
      </c>
      <c r="D63" s="72">
        <v>5.5</v>
      </c>
      <c r="E63" s="73" t="s">
        <v>190</v>
      </c>
      <c r="F63" s="4"/>
      <c r="G63" s="50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s="53" customFormat="1" ht="22.5" x14ac:dyDescent="0.2">
      <c r="A64" s="67" t="s">
        <v>150</v>
      </c>
      <c r="B64" s="69">
        <f t="shared" si="2"/>
        <v>298.2</v>
      </c>
      <c r="C64" s="42">
        <f t="shared" si="3"/>
        <v>310.10000000000002</v>
      </c>
      <c r="D64" s="72">
        <v>19.5</v>
      </c>
      <c r="E64" s="73" t="s">
        <v>190</v>
      </c>
      <c r="F64" s="4"/>
      <c r="G64" s="50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s="53" customFormat="1" ht="22.5" x14ac:dyDescent="0.2">
      <c r="A65" s="67" t="s">
        <v>23</v>
      </c>
      <c r="B65" s="69">
        <f t="shared" si="2"/>
        <v>298.2</v>
      </c>
      <c r="C65" s="42">
        <f t="shared" si="3"/>
        <v>310.10000000000002</v>
      </c>
      <c r="D65" s="72">
        <v>19.5</v>
      </c>
      <c r="E65" s="73" t="s">
        <v>190</v>
      </c>
      <c r="F65" s="4"/>
      <c r="G65" s="50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s="53" customFormat="1" x14ac:dyDescent="0.2">
      <c r="A66" s="67" t="s">
        <v>24</v>
      </c>
      <c r="B66" s="69">
        <f t="shared" si="2"/>
        <v>298.2</v>
      </c>
      <c r="C66" s="42">
        <f t="shared" si="3"/>
        <v>310.10000000000002</v>
      </c>
      <c r="D66" s="72">
        <v>19.5</v>
      </c>
      <c r="E66" s="73" t="s">
        <v>190</v>
      </c>
      <c r="F66" s="4"/>
      <c r="G66" s="50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s="53" customFormat="1" ht="22.5" x14ac:dyDescent="0.2">
      <c r="A67" s="67" t="s">
        <v>25</v>
      </c>
      <c r="B67" s="69">
        <f t="shared" si="2"/>
        <v>298.2</v>
      </c>
      <c r="C67" s="42">
        <f t="shared" si="3"/>
        <v>310.10000000000002</v>
      </c>
      <c r="D67" s="72">
        <v>19.5</v>
      </c>
      <c r="E67" s="73" t="s">
        <v>190</v>
      </c>
      <c r="F67" s="4"/>
      <c r="G67" s="50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s="53" customFormat="1" x14ac:dyDescent="0.2">
      <c r="A68" s="67" t="s">
        <v>26</v>
      </c>
      <c r="B68" s="69">
        <f t="shared" si="2"/>
        <v>84.1</v>
      </c>
      <c r="C68" s="42">
        <f t="shared" si="3"/>
        <v>87.5</v>
      </c>
      <c r="D68" s="72">
        <v>5.5</v>
      </c>
      <c r="E68" s="73" t="s">
        <v>190</v>
      </c>
      <c r="F68" s="4"/>
      <c r="G68" s="50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s="53" customFormat="1" x14ac:dyDescent="0.2">
      <c r="A69" s="67" t="s">
        <v>27</v>
      </c>
      <c r="B69" s="69">
        <f t="shared" si="2"/>
        <v>177.4</v>
      </c>
      <c r="C69" s="42">
        <f t="shared" si="3"/>
        <v>184.4</v>
      </c>
      <c r="D69" s="72">
        <v>11.6</v>
      </c>
      <c r="E69" s="73" t="s">
        <v>190</v>
      </c>
      <c r="F69" s="4"/>
      <c r="G69" s="50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s="53" customFormat="1" x14ac:dyDescent="0.2">
      <c r="A70" s="67" t="s">
        <v>28</v>
      </c>
      <c r="B70" s="69">
        <f t="shared" si="2"/>
        <v>84.1</v>
      </c>
      <c r="C70" s="42">
        <f t="shared" si="3"/>
        <v>87.5</v>
      </c>
      <c r="D70" s="72">
        <v>5.5</v>
      </c>
      <c r="E70" s="73" t="s">
        <v>190</v>
      </c>
      <c r="F70" s="4"/>
      <c r="G70" s="50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s="53" customFormat="1" x14ac:dyDescent="0.2">
      <c r="A71" s="67" t="s">
        <v>29</v>
      </c>
      <c r="B71" s="69">
        <f t="shared" si="2"/>
        <v>298.2</v>
      </c>
      <c r="C71" s="42">
        <f t="shared" si="3"/>
        <v>310.10000000000002</v>
      </c>
      <c r="D71" s="72">
        <v>19.5</v>
      </c>
      <c r="E71" s="73" t="s">
        <v>190</v>
      </c>
      <c r="F71" s="4"/>
      <c r="G71" s="50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s="53" customFormat="1" x14ac:dyDescent="0.2">
      <c r="A72" s="67" t="s">
        <v>30</v>
      </c>
      <c r="B72" s="69">
        <f t="shared" si="2"/>
        <v>84.1</v>
      </c>
      <c r="C72" s="42">
        <f t="shared" si="3"/>
        <v>87.5</v>
      </c>
      <c r="D72" s="72">
        <v>5.5</v>
      </c>
      <c r="E72" s="73" t="s">
        <v>190</v>
      </c>
      <c r="F72" s="4"/>
      <c r="G72" s="50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s="53" customFormat="1" x14ac:dyDescent="0.2">
      <c r="A73" s="67" t="s">
        <v>205</v>
      </c>
      <c r="B73" s="69">
        <f t="shared" si="2"/>
        <v>298.2</v>
      </c>
      <c r="C73" s="42">
        <f t="shared" si="3"/>
        <v>310.10000000000002</v>
      </c>
      <c r="D73" s="72">
        <v>19.5</v>
      </c>
      <c r="E73" s="73" t="s">
        <v>190</v>
      </c>
      <c r="F73" s="4"/>
      <c r="G73" s="50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s="53" customFormat="1" ht="22.5" x14ac:dyDescent="0.2">
      <c r="A74" s="67" t="s">
        <v>490</v>
      </c>
      <c r="B74" s="69">
        <f t="shared" si="2"/>
        <v>84.1</v>
      </c>
      <c r="C74" s="42">
        <f t="shared" si="3"/>
        <v>87.5</v>
      </c>
      <c r="D74" s="72">
        <v>5.5</v>
      </c>
      <c r="E74" s="73" t="s">
        <v>190</v>
      </c>
      <c r="F74" s="4"/>
      <c r="G74" s="50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s="53" customFormat="1" x14ac:dyDescent="0.2">
      <c r="A75" s="67" t="s">
        <v>206</v>
      </c>
      <c r="B75" s="69">
        <f t="shared" si="2"/>
        <v>33.6</v>
      </c>
      <c r="C75" s="42">
        <f t="shared" si="3"/>
        <v>35</v>
      </c>
      <c r="D75" s="72">
        <v>2.2000000000000002</v>
      </c>
      <c r="E75" s="73" t="s">
        <v>190</v>
      </c>
      <c r="F75" s="4"/>
      <c r="G75" s="50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s="53" customFormat="1" x14ac:dyDescent="0.2">
      <c r="A76" s="67" t="s">
        <v>207</v>
      </c>
      <c r="B76" s="69">
        <f t="shared" si="2"/>
        <v>298.2</v>
      </c>
      <c r="C76" s="42">
        <f t="shared" si="3"/>
        <v>310.10000000000002</v>
      </c>
      <c r="D76" s="72">
        <v>19.5</v>
      </c>
      <c r="E76" s="73" t="s">
        <v>190</v>
      </c>
      <c r="F76" s="4"/>
      <c r="G76" s="50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s="53" customFormat="1" x14ac:dyDescent="0.2">
      <c r="A77" s="67" t="s">
        <v>208</v>
      </c>
      <c r="B77" s="69">
        <f t="shared" si="2"/>
        <v>298.2</v>
      </c>
      <c r="C77" s="42">
        <f t="shared" si="3"/>
        <v>310.10000000000002</v>
      </c>
      <c r="D77" s="72">
        <v>19.5</v>
      </c>
      <c r="E77" s="73" t="s">
        <v>190</v>
      </c>
      <c r="F77" s="4"/>
      <c r="G77" s="50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s="53" customFormat="1" x14ac:dyDescent="0.2">
      <c r="A78" s="67" t="s">
        <v>209</v>
      </c>
      <c r="B78" s="69">
        <f t="shared" si="2"/>
        <v>84.1</v>
      </c>
      <c r="C78" s="42">
        <f t="shared" si="3"/>
        <v>87.5</v>
      </c>
      <c r="D78" s="72">
        <v>5.5</v>
      </c>
      <c r="E78" s="73" t="s">
        <v>190</v>
      </c>
      <c r="F78" s="4"/>
      <c r="G78" s="50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s="53" customFormat="1" x14ac:dyDescent="0.2">
      <c r="A79" s="67" t="s">
        <v>210</v>
      </c>
      <c r="B79" s="69">
        <f t="shared" si="2"/>
        <v>298.2</v>
      </c>
      <c r="C79" s="42">
        <f t="shared" si="3"/>
        <v>310.10000000000002</v>
      </c>
      <c r="D79" s="72">
        <v>19.5</v>
      </c>
      <c r="E79" s="73" t="s">
        <v>190</v>
      </c>
      <c r="F79" s="4"/>
      <c r="G79" s="50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s="53" customFormat="1" ht="22.5" x14ac:dyDescent="0.2">
      <c r="A80" s="67" t="s">
        <v>211</v>
      </c>
      <c r="B80" s="69">
        <f t="shared" si="2"/>
        <v>298.2</v>
      </c>
      <c r="C80" s="42">
        <f t="shared" si="3"/>
        <v>310.10000000000002</v>
      </c>
      <c r="D80" s="72">
        <v>19.5</v>
      </c>
      <c r="E80" s="73" t="s">
        <v>190</v>
      </c>
      <c r="F80" s="4"/>
      <c r="G80" s="50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s="53" customFormat="1" x14ac:dyDescent="0.2">
      <c r="A81" s="67" t="s">
        <v>212</v>
      </c>
      <c r="B81" s="69">
        <f t="shared" si="2"/>
        <v>298.2</v>
      </c>
      <c r="C81" s="42">
        <f t="shared" si="3"/>
        <v>310.10000000000002</v>
      </c>
      <c r="D81" s="72">
        <v>19.5</v>
      </c>
      <c r="E81" s="73" t="s">
        <v>190</v>
      </c>
      <c r="F81" s="4"/>
      <c r="G81" s="50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s="53" customFormat="1" ht="22.5" x14ac:dyDescent="0.2">
      <c r="A82" s="67" t="s">
        <v>151</v>
      </c>
      <c r="B82" s="69">
        <f t="shared" si="2"/>
        <v>2617.6</v>
      </c>
      <c r="C82" s="42">
        <f t="shared" si="3"/>
        <v>2722.1</v>
      </c>
      <c r="D82" s="72">
        <v>171.2</v>
      </c>
      <c r="E82" s="73" t="s">
        <v>190</v>
      </c>
      <c r="F82" s="4"/>
      <c r="G82" s="50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s="53" customFormat="1" ht="22.5" x14ac:dyDescent="0.2">
      <c r="A83" s="67" t="s">
        <v>213</v>
      </c>
      <c r="B83" s="69">
        <f t="shared" si="2"/>
        <v>1284.4000000000001</v>
      </c>
      <c r="C83" s="42">
        <f t="shared" si="3"/>
        <v>1335.6</v>
      </c>
      <c r="D83" s="72">
        <v>84</v>
      </c>
      <c r="E83" s="73" t="s">
        <v>190</v>
      </c>
      <c r="F83" s="4"/>
      <c r="G83" s="50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s="53" customFormat="1" x14ac:dyDescent="0.2">
      <c r="A84" s="67" t="s">
        <v>214</v>
      </c>
      <c r="B84" s="69">
        <f t="shared" si="2"/>
        <v>298.2</v>
      </c>
      <c r="C84" s="42">
        <f t="shared" si="3"/>
        <v>310.10000000000002</v>
      </c>
      <c r="D84" s="72">
        <v>19.5</v>
      </c>
      <c r="E84" s="73" t="s">
        <v>190</v>
      </c>
      <c r="F84" s="4"/>
      <c r="G84" s="50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s="53" customFormat="1" ht="22.5" x14ac:dyDescent="0.2">
      <c r="A85" s="67" t="s">
        <v>215</v>
      </c>
      <c r="B85" s="69">
        <f t="shared" si="2"/>
        <v>298.2</v>
      </c>
      <c r="C85" s="42">
        <f t="shared" si="3"/>
        <v>310.10000000000002</v>
      </c>
      <c r="D85" s="72">
        <v>19.5</v>
      </c>
      <c r="E85" s="73" t="s">
        <v>190</v>
      </c>
      <c r="F85" s="4"/>
      <c r="G85" s="50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s="53" customFormat="1" x14ac:dyDescent="0.2">
      <c r="A86" s="67" t="s">
        <v>216</v>
      </c>
      <c r="B86" s="69">
        <f t="shared" si="2"/>
        <v>298.2</v>
      </c>
      <c r="C86" s="42">
        <f t="shared" si="3"/>
        <v>310.10000000000002</v>
      </c>
      <c r="D86" s="72">
        <v>19.5</v>
      </c>
      <c r="E86" s="73" t="s">
        <v>190</v>
      </c>
      <c r="F86" s="4"/>
      <c r="G86" s="50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s="53" customFormat="1" x14ac:dyDescent="0.2">
      <c r="A87" s="67" t="s">
        <v>152</v>
      </c>
      <c r="B87" s="69">
        <f t="shared" si="2"/>
        <v>298.2</v>
      </c>
      <c r="C87" s="42">
        <f t="shared" si="3"/>
        <v>310.10000000000002</v>
      </c>
      <c r="D87" s="72">
        <v>19.5</v>
      </c>
      <c r="E87" s="73" t="s">
        <v>190</v>
      </c>
      <c r="F87" s="4"/>
      <c r="G87" s="50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s="53" customFormat="1" ht="22.5" x14ac:dyDescent="0.2">
      <c r="A88" s="67" t="s">
        <v>56</v>
      </c>
      <c r="B88" s="69">
        <f t="shared" si="2"/>
        <v>298.2</v>
      </c>
      <c r="C88" s="42">
        <f t="shared" si="3"/>
        <v>310.10000000000002</v>
      </c>
      <c r="D88" s="72">
        <v>19.5</v>
      </c>
      <c r="E88" s="73" t="s">
        <v>190</v>
      </c>
      <c r="F88" s="4"/>
      <c r="G88" s="50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s="53" customFormat="1" ht="22.5" x14ac:dyDescent="0.2">
      <c r="A89" s="67" t="s">
        <v>57</v>
      </c>
      <c r="B89" s="69">
        <f t="shared" si="2"/>
        <v>298.2</v>
      </c>
      <c r="C89" s="42">
        <f t="shared" si="3"/>
        <v>310.10000000000002</v>
      </c>
      <c r="D89" s="72">
        <v>19.5</v>
      </c>
      <c r="E89" s="73" t="s">
        <v>190</v>
      </c>
      <c r="F89" s="4"/>
      <c r="G89" s="50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s="53" customFormat="1" ht="22.5" x14ac:dyDescent="0.2">
      <c r="A90" s="67" t="s">
        <v>59</v>
      </c>
      <c r="B90" s="69">
        <f t="shared" si="2"/>
        <v>298.2</v>
      </c>
      <c r="C90" s="42">
        <f t="shared" si="3"/>
        <v>310.10000000000002</v>
      </c>
      <c r="D90" s="72">
        <v>19.5</v>
      </c>
      <c r="E90" s="73" t="s">
        <v>190</v>
      </c>
      <c r="F90" s="4"/>
      <c r="G90" s="50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s="53" customFormat="1" x14ac:dyDescent="0.2">
      <c r="A91" s="67" t="s">
        <v>60</v>
      </c>
      <c r="B91" s="69">
        <f t="shared" si="2"/>
        <v>2617.6</v>
      </c>
      <c r="C91" s="42">
        <f t="shared" si="3"/>
        <v>2722.1</v>
      </c>
      <c r="D91" s="72">
        <v>171.2</v>
      </c>
      <c r="E91" s="73" t="s">
        <v>190</v>
      </c>
      <c r="F91" s="4"/>
      <c r="G91" s="50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s="53" customFormat="1" ht="22.5" x14ac:dyDescent="0.2">
      <c r="A92" s="67" t="s">
        <v>61</v>
      </c>
      <c r="B92" s="69">
        <f t="shared" si="2"/>
        <v>298.2</v>
      </c>
      <c r="C92" s="42">
        <f t="shared" si="3"/>
        <v>310.10000000000002</v>
      </c>
      <c r="D92" s="72">
        <v>19.5</v>
      </c>
      <c r="E92" s="73" t="s">
        <v>190</v>
      </c>
      <c r="F92" s="4"/>
      <c r="G92" s="50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s="53" customFormat="1" x14ac:dyDescent="0.2">
      <c r="A93" s="67" t="s">
        <v>39</v>
      </c>
      <c r="B93" s="69">
        <f t="shared" si="2"/>
        <v>1284.4000000000001</v>
      </c>
      <c r="C93" s="42">
        <f t="shared" si="3"/>
        <v>1335.6</v>
      </c>
      <c r="D93" s="72">
        <v>84</v>
      </c>
      <c r="E93" s="73" t="s">
        <v>190</v>
      </c>
      <c r="F93" s="4"/>
      <c r="G93" s="50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s="53" customFormat="1" x14ac:dyDescent="0.2">
      <c r="A94" s="67" t="s">
        <v>40</v>
      </c>
      <c r="B94" s="69">
        <f t="shared" si="2"/>
        <v>84.1</v>
      </c>
      <c r="C94" s="42">
        <f t="shared" si="3"/>
        <v>87.5</v>
      </c>
      <c r="D94" s="72">
        <v>5.5</v>
      </c>
      <c r="E94" s="73" t="s">
        <v>190</v>
      </c>
      <c r="F94" s="4"/>
      <c r="G94" s="50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s="53" customFormat="1" ht="22.5" x14ac:dyDescent="0.2">
      <c r="A95" s="67" t="s">
        <v>41</v>
      </c>
      <c r="B95" s="69">
        <f t="shared" si="2"/>
        <v>298.2</v>
      </c>
      <c r="C95" s="42">
        <f t="shared" si="3"/>
        <v>310.10000000000002</v>
      </c>
      <c r="D95" s="72">
        <v>19.5</v>
      </c>
      <c r="E95" s="73" t="s">
        <v>190</v>
      </c>
      <c r="F95" s="4"/>
      <c r="G95" s="50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s="53" customFormat="1" ht="22.5" x14ac:dyDescent="0.2">
      <c r="A96" s="67" t="s">
        <v>159</v>
      </c>
      <c r="B96" s="69">
        <f t="shared" ref="B96:B127" si="4">ROUND(D96*$B$2,1)</f>
        <v>298.2</v>
      </c>
      <c r="C96" s="42">
        <f t="shared" si="3"/>
        <v>310.10000000000002</v>
      </c>
      <c r="D96" s="72">
        <v>19.5</v>
      </c>
      <c r="E96" s="73" t="s">
        <v>190</v>
      </c>
      <c r="F96" s="4"/>
      <c r="G96" s="50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s="53" customFormat="1" x14ac:dyDescent="0.2">
      <c r="A97" s="67" t="s">
        <v>160</v>
      </c>
      <c r="B97" s="69">
        <f t="shared" si="4"/>
        <v>84.1</v>
      </c>
      <c r="C97" s="42">
        <f t="shared" ref="C97:C148" si="5">ROUND(D97*$B$4,1)</f>
        <v>87.5</v>
      </c>
      <c r="D97" s="72">
        <v>5.5</v>
      </c>
      <c r="E97" s="73" t="s">
        <v>190</v>
      </c>
      <c r="F97" s="4"/>
      <c r="G97" s="50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s="53" customFormat="1" ht="22.5" x14ac:dyDescent="0.2">
      <c r="A98" s="67" t="s">
        <v>161</v>
      </c>
      <c r="B98" s="69">
        <f t="shared" si="4"/>
        <v>298.2</v>
      </c>
      <c r="C98" s="42">
        <f t="shared" si="5"/>
        <v>310.10000000000002</v>
      </c>
      <c r="D98" s="72">
        <v>19.5</v>
      </c>
      <c r="E98" s="73" t="s">
        <v>190</v>
      </c>
      <c r="F98" s="4"/>
      <c r="G98" s="50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s="53" customFormat="1" ht="22.5" x14ac:dyDescent="0.2">
      <c r="A99" s="67" t="s">
        <v>162</v>
      </c>
      <c r="B99" s="69">
        <f t="shared" si="4"/>
        <v>33.6</v>
      </c>
      <c r="C99" s="42">
        <f t="shared" si="5"/>
        <v>35</v>
      </c>
      <c r="D99" s="72">
        <v>2.2000000000000002</v>
      </c>
      <c r="E99" s="73" t="s">
        <v>190</v>
      </c>
      <c r="F99" s="4"/>
      <c r="G99" s="50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s="53" customFormat="1" ht="22.5" x14ac:dyDescent="0.2">
      <c r="A100" s="67" t="s">
        <v>1</v>
      </c>
      <c r="B100" s="69">
        <f t="shared" si="4"/>
        <v>298.2</v>
      </c>
      <c r="C100" s="42">
        <f t="shared" si="5"/>
        <v>310.10000000000002</v>
      </c>
      <c r="D100" s="72">
        <v>19.5</v>
      </c>
      <c r="E100" s="73" t="s">
        <v>190</v>
      </c>
      <c r="F100" s="4"/>
      <c r="G100" s="50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s="53" customFormat="1" x14ac:dyDescent="0.2">
      <c r="A101" s="67" t="s">
        <v>2</v>
      </c>
      <c r="B101" s="69">
        <f t="shared" si="4"/>
        <v>298.2</v>
      </c>
      <c r="C101" s="42">
        <f t="shared" si="5"/>
        <v>310.10000000000002</v>
      </c>
      <c r="D101" s="72">
        <v>19.5</v>
      </c>
      <c r="E101" s="73" t="s">
        <v>190</v>
      </c>
      <c r="F101" s="4"/>
      <c r="G101" s="50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s="53" customFormat="1" ht="22.5" x14ac:dyDescent="0.2">
      <c r="A102" s="67" t="s">
        <v>3</v>
      </c>
      <c r="B102" s="69">
        <f t="shared" si="4"/>
        <v>33.6</v>
      </c>
      <c r="C102" s="42">
        <f t="shared" si="5"/>
        <v>35</v>
      </c>
      <c r="D102" s="72">
        <v>2.2000000000000002</v>
      </c>
      <c r="E102" s="73" t="s">
        <v>190</v>
      </c>
      <c r="F102" s="4"/>
      <c r="G102" s="50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s="53" customFormat="1" x14ac:dyDescent="0.2">
      <c r="A103" s="67" t="s">
        <v>4</v>
      </c>
      <c r="B103" s="69">
        <f t="shared" si="4"/>
        <v>1284.4000000000001</v>
      </c>
      <c r="C103" s="42">
        <f t="shared" si="5"/>
        <v>1335.6</v>
      </c>
      <c r="D103" s="72">
        <v>84</v>
      </c>
      <c r="E103" s="73" t="s">
        <v>190</v>
      </c>
      <c r="F103" s="4"/>
      <c r="G103" s="50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s="53" customFormat="1" ht="22.5" x14ac:dyDescent="0.2">
      <c r="A104" s="67" t="s">
        <v>5</v>
      </c>
      <c r="B104" s="69">
        <f t="shared" si="4"/>
        <v>298.2</v>
      </c>
      <c r="C104" s="42">
        <f t="shared" si="5"/>
        <v>310.10000000000002</v>
      </c>
      <c r="D104" s="72">
        <v>19.5</v>
      </c>
      <c r="E104" s="73" t="s">
        <v>190</v>
      </c>
      <c r="F104" s="4"/>
      <c r="G104" s="50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s="53" customFormat="1" ht="22.5" x14ac:dyDescent="0.2">
      <c r="A105" s="67" t="s">
        <v>153</v>
      </c>
      <c r="B105" s="69">
        <f t="shared" si="4"/>
        <v>298.2</v>
      </c>
      <c r="C105" s="42">
        <f t="shared" si="5"/>
        <v>310.10000000000002</v>
      </c>
      <c r="D105" s="72">
        <v>19.5</v>
      </c>
      <c r="E105" s="73" t="s">
        <v>190</v>
      </c>
      <c r="F105" s="4"/>
      <c r="G105" s="50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s="53" customFormat="1" ht="22.5" x14ac:dyDescent="0.2">
      <c r="A106" s="67" t="s">
        <v>6</v>
      </c>
      <c r="B106" s="69">
        <f t="shared" si="4"/>
        <v>84.1</v>
      </c>
      <c r="C106" s="42">
        <f t="shared" si="5"/>
        <v>87.5</v>
      </c>
      <c r="D106" s="72">
        <v>5.5</v>
      </c>
      <c r="E106" s="73" t="s">
        <v>190</v>
      </c>
      <c r="F106" s="4"/>
      <c r="G106" s="50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s="53" customFormat="1" ht="22.5" x14ac:dyDescent="0.2">
      <c r="A107" s="67" t="s">
        <v>7</v>
      </c>
      <c r="B107" s="69">
        <f t="shared" si="4"/>
        <v>298.2</v>
      </c>
      <c r="C107" s="42">
        <f t="shared" si="5"/>
        <v>310.10000000000002</v>
      </c>
      <c r="D107" s="72">
        <v>19.5</v>
      </c>
      <c r="E107" s="73" t="s">
        <v>190</v>
      </c>
      <c r="F107" s="4"/>
      <c r="G107" s="50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s="53" customFormat="1" ht="22.5" x14ac:dyDescent="0.2">
      <c r="A108" s="67" t="s">
        <v>106</v>
      </c>
      <c r="B108" s="69">
        <f t="shared" si="4"/>
        <v>298.2</v>
      </c>
      <c r="C108" s="42">
        <f t="shared" si="5"/>
        <v>310.10000000000002</v>
      </c>
      <c r="D108" s="72">
        <v>19.5</v>
      </c>
      <c r="E108" s="73" t="s">
        <v>190</v>
      </c>
      <c r="F108" s="4"/>
      <c r="G108" s="50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s="53" customFormat="1" ht="22.5" x14ac:dyDescent="0.2">
      <c r="A109" s="67" t="s">
        <v>176</v>
      </c>
      <c r="B109" s="69">
        <f t="shared" si="4"/>
        <v>298.2</v>
      </c>
      <c r="C109" s="42">
        <f t="shared" si="5"/>
        <v>310.10000000000002</v>
      </c>
      <c r="D109" s="72">
        <v>19.5</v>
      </c>
      <c r="E109" s="73" t="s">
        <v>190</v>
      </c>
      <c r="F109" s="4"/>
      <c r="G109" s="50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s="53" customFormat="1" x14ac:dyDescent="0.2">
      <c r="A110" s="67" t="s">
        <v>177</v>
      </c>
      <c r="B110" s="69">
        <f t="shared" si="4"/>
        <v>298.2</v>
      </c>
      <c r="C110" s="42">
        <f t="shared" si="5"/>
        <v>310.10000000000002</v>
      </c>
      <c r="D110" s="72">
        <v>19.5</v>
      </c>
      <c r="E110" s="73" t="s">
        <v>190</v>
      </c>
      <c r="F110" s="4"/>
      <c r="G110" s="50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s="53" customFormat="1" x14ac:dyDescent="0.2">
      <c r="A111" s="67" t="s">
        <v>178</v>
      </c>
      <c r="B111" s="69">
        <f t="shared" si="4"/>
        <v>571.79999999999995</v>
      </c>
      <c r="C111" s="42">
        <f t="shared" si="5"/>
        <v>594.70000000000005</v>
      </c>
      <c r="D111" s="72">
        <v>37.4</v>
      </c>
      <c r="E111" s="73" t="s">
        <v>190</v>
      </c>
      <c r="F111" s="4"/>
      <c r="G111" s="50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s="53" customFormat="1" x14ac:dyDescent="0.2">
      <c r="A112" s="67" t="s">
        <v>179</v>
      </c>
      <c r="B112" s="69">
        <f t="shared" si="4"/>
        <v>84.1</v>
      </c>
      <c r="C112" s="42">
        <f t="shared" si="5"/>
        <v>87.5</v>
      </c>
      <c r="D112" s="72">
        <v>5.5</v>
      </c>
      <c r="E112" s="73" t="s">
        <v>190</v>
      </c>
      <c r="F112" s="4"/>
      <c r="G112" s="50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s="53" customFormat="1" x14ac:dyDescent="0.2">
      <c r="A113" s="67" t="s">
        <v>180</v>
      </c>
      <c r="B113" s="69">
        <f t="shared" si="4"/>
        <v>33.6</v>
      </c>
      <c r="C113" s="42">
        <f t="shared" si="5"/>
        <v>35</v>
      </c>
      <c r="D113" s="72">
        <v>2.2000000000000002</v>
      </c>
      <c r="E113" s="73" t="s">
        <v>190</v>
      </c>
      <c r="F113" s="4"/>
      <c r="G113" s="50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s="53" customFormat="1" x14ac:dyDescent="0.2">
      <c r="A114" s="67" t="s">
        <v>181</v>
      </c>
      <c r="B114" s="69">
        <f t="shared" si="4"/>
        <v>33.6</v>
      </c>
      <c r="C114" s="42">
        <f t="shared" si="5"/>
        <v>35</v>
      </c>
      <c r="D114" s="72">
        <v>2.2000000000000002</v>
      </c>
      <c r="E114" s="73" t="s">
        <v>190</v>
      </c>
      <c r="F114" s="4"/>
      <c r="G114" s="50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s="53" customFormat="1" x14ac:dyDescent="0.2">
      <c r="A115" s="67" t="s">
        <v>182</v>
      </c>
      <c r="B115" s="69">
        <f t="shared" si="4"/>
        <v>33.6</v>
      </c>
      <c r="C115" s="42">
        <f t="shared" si="5"/>
        <v>35</v>
      </c>
      <c r="D115" s="72">
        <v>2.2000000000000002</v>
      </c>
      <c r="E115" s="73" t="s">
        <v>190</v>
      </c>
      <c r="F115" s="4"/>
      <c r="G115" s="50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s="53" customFormat="1" ht="22.5" x14ac:dyDescent="0.2">
      <c r="A116" s="67" t="s">
        <v>491</v>
      </c>
      <c r="B116" s="69">
        <f t="shared" si="4"/>
        <v>33.6</v>
      </c>
      <c r="C116" s="42">
        <f t="shared" si="5"/>
        <v>35</v>
      </c>
      <c r="D116" s="72">
        <v>2.2000000000000002</v>
      </c>
      <c r="E116" s="73" t="s">
        <v>190</v>
      </c>
      <c r="F116" s="4"/>
      <c r="G116" s="50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s="53" customFormat="1" ht="22.5" x14ac:dyDescent="0.2">
      <c r="A117" s="67" t="s">
        <v>492</v>
      </c>
      <c r="B117" s="69">
        <f t="shared" si="4"/>
        <v>24.5</v>
      </c>
      <c r="C117" s="42">
        <f t="shared" si="5"/>
        <v>25.4</v>
      </c>
      <c r="D117" s="72">
        <v>1.6</v>
      </c>
      <c r="E117" s="73" t="s">
        <v>190</v>
      </c>
      <c r="F117" s="4"/>
      <c r="G117" s="50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s="53" customFormat="1" x14ac:dyDescent="0.2">
      <c r="A118" s="67" t="s">
        <v>183</v>
      </c>
      <c r="B118" s="69">
        <f t="shared" si="4"/>
        <v>84.1</v>
      </c>
      <c r="C118" s="42">
        <f t="shared" si="5"/>
        <v>87.5</v>
      </c>
      <c r="D118" s="72">
        <v>5.5</v>
      </c>
      <c r="E118" s="73" t="s">
        <v>190</v>
      </c>
      <c r="F118" s="4"/>
      <c r="G118" s="50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s="53" customFormat="1" ht="22.5" x14ac:dyDescent="0.2">
      <c r="A119" s="67" t="s">
        <v>184</v>
      </c>
      <c r="B119" s="69">
        <f t="shared" si="4"/>
        <v>84.1</v>
      </c>
      <c r="C119" s="42">
        <f t="shared" si="5"/>
        <v>87.5</v>
      </c>
      <c r="D119" s="72">
        <v>5.5</v>
      </c>
      <c r="E119" s="73" t="s">
        <v>190</v>
      </c>
      <c r="F119" s="4"/>
      <c r="G119" s="50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s="53" customFormat="1" x14ac:dyDescent="0.2">
      <c r="A120" s="67" t="s">
        <v>185</v>
      </c>
      <c r="B120" s="69">
        <f t="shared" si="4"/>
        <v>61.2</v>
      </c>
      <c r="C120" s="42">
        <f t="shared" si="5"/>
        <v>63.6</v>
      </c>
      <c r="D120" s="72">
        <v>4</v>
      </c>
      <c r="E120" s="73" t="s">
        <v>493</v>
      </c>
      <c r="F120" s="4"/>
      <c r="G120" s="50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s="53" customFormat="1" x14ac:dyDescent="0.2">
      <c r="A121" s="67" t="s">
        <v>86</v>
      </c>
      <c r="B121" s="69">
        <f t="shared" si="4"/>
        <v>428.1</v>
      </c>
      <c r="C121" s="42">
        <f t="shared" si="5"/>
        <v>445.2</v>
      </c>
      <c r="D121" s="72">
        <v>28</v>
      </c>
      <c r="E121" s="73" t="s">
        <v>493</v>
      </c>
      <c r="F121" s="4"/>
      <c r="G121" s="50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s="53" customFormat="1" x14ac:dyDescent="0.2">
      <c r="A122" s="67" t="s">
        <v>249</v>
      </c>
      <c r="B122" s="69">
        <f t="shared" si="4"/>
        <v>30.6</v>
      </c>
      <c r="C122" s="42">
        <f t="shared" si="5"/>
        <v>31.8</v>
      </c>
      <c r="D122" s="72">
        <v>2</v>
      </c>
      <c r="E122" s="73" t="s">
        <v>493</v>
      </c>
      <c r="F122" s="4"/>
      <c r="G122" s="50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s="53" customFormat="1" x14ac:dyDescent="0.2">
      <c r="A123" s="67" t="s">
        <v>79</v>
      </c>
      <c r="B123" s="69">
        <f t="shared" si="4"/>
        <v>68.8</v>
      </c>
      <c r="C123" s="42">
        <f t="shared" si="5"/>
        <v>71.599999999999994</v>
      </c>
      <c r="D123" s="72">
        <v>4.5</v>
      </c>
      <c r="E123" s="73" t="s">
        <v>493</v>
      </c>
      <c r="F123" s="4"/>
      <c r="G123" s="50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s="53" customFormat="1" ht="22.5" x14ac:dyDescent="0.2">
      <c r="A124" s="67" t="s">
        <v>186</v>
      </c>
      <c r="B124" s="69">
        <f t="shared" si="4"/>
        <v>68.8</v>
      </c>
      <c r="C124" s="42">
        <f t="shared" si="5"/>
        <v>71.599999999999994</v>
      </c>
      <c r="D124" s="72">
        <v>4.5</v>
      </c>
      <c r="E124" s="73" t="s">
        <v>493</v>
      </c>
      <c r="F124" s="4"/>
      <c r="G124" s="50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s="53" customFormat="1" x14ac:dyDescent="0.2">
      <c r="A125" s="67" t="s">
        <v>187</v>
      </c>
      <c r="B125" s="69">
        <f t="shared" si="4"/>
        <v>428.1</v>
      </c>
      <c r="C125" s="42">
        <f t="shared" si="5"/>
        <v>445.2</v>
      </c>
      <c r="D125" s="72">
        <v>28</v>
      </c>
      <c r="E125" s="73" t="s">
        <v>493</v>
      </c>
      <c r="F125" s="4"/>
      <c r="G125" s="50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s="53" customFormat="1" ht="22.5" x14ac:dyDescent="0.2">
      <c r="A126" s="67" t="s">
        <v>188</v>
      </c>
      <c r="B126" s="69">
        <f t="shared" si="4"/>
        <v>68.8</v>
      </c>
      <c r="C126" s="42">
        <f t="shared" si="5"/>
        <v>71.599999999999994</v>
      </c>
      <c r="D126" s="72">
        <v>4.5</v>
      </c>
      <c r="E126" s="73" t="s">
        <v>493</v>
      </c>
      <c r="F126" s="4"/>
      <c r="G126" s="50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s="53" customFormat="1" ht="22.5" x14ac:dyDescent="0.2">
      <c r="A127" s="67" t="s">
        <v>189</v>
      </c>
      <c r="B127" s="69">
        <f t="shared" si="4"/>
        <v>68.8</v>
      </c>
      <c r="C127" s="42">
        <f t="shared" si="5"/>
        <v>71.599999999999994</v>
      </c>
      <c r="D127" s="72">
        <v>4.5</v>
      </c>
      <c r="E127" s="73" t="s">
        <v>493</v>
      </c>
      <c r="F127" s="4"/>
      <c r="G127" s="50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s="53" customFormat="1" x14ac:dyDescent="0.2">
      <c r="A128" s="67" t="s">
        <v>124</v>
      </c>
      <c r="B128" s="69">
        <f t="shared" ref="B128:B134" si="6">ROUND(D128*$B$2,1)</f>
        <v>875.5</v>
      </c>
      <c r="C128" s="42">
        <f t="shared" si="5"/>
        <v>910.4</v>
      </c>
      <c r="D128" s="72">
        <v>57.26</v>
      </c>
      <c r="E128" s="73" t="s">
        <v>494</v>
      </c>
      <c r="F128" s="4"/>
      <c r="G128" s="50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s="53" customFormat="1" x14ac:dyDescent="0.2">
      <c r="A129" s="67" t="s">
        <v>107</v>
      </c>
      <c r="B129" s="69">
        <f t="shared" si="6"/>
        <v>1751</v>
      </c>
      <c r="C129" s="42">
        <f t="shared" si="5"/>
        <v>1820.9</v>
      </c>
      <c r="D129" s="72">
        <v>114.52</v>
      </c>
      <c r="E129" s="73" t="s">
        <v>494</v>
      </c>
      <c r="F129" s="4"/>
      <c r="G129" s="50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s="53" customFormat="1" x14ac:dyDescent="0.2">
      <c r="A130" s="67" t="s">
        <v>200</v>
      </c>
      <c r="B130" s="69">
        <f t="shared" si="6"/>
        <v>1751</v>
      </c>
      <c r="C130" s="42">
        <f t="shared" si="5"/>
        <v>1820.9</v>
      </c>
      <c r="D130" s="72">
        <v>114.52</v>
      </c>
      <c r="E130" s="73" t="s">
        <v>494</v>
      </c>
      <c r="F130" s="4"/>
      <c r="G130" s="50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s="53" customFormat="1" x14ac:dyDescent="0.2">
      <c r="A131" s="67" t="s">
        <v>157</v>
      </c>
      <c r="B131" s="69">
        <f t="shared" si="6"/>
        <v>438.1</v>
      </c>
      <c r="C131" s="42">
        <f t="shared" si="5"/>
        <v>455.5</v>
      </c>
      <c r="D131" s="72">
        <v>28.65</v>
      </c>
      <c r="E131" s="73" t="s">
        <v>494</v>
      </c>
      <c r="F131" s="4"/>
      <c r="G131" s="50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s="53" customFormat="1" x14ac:dyDescent="0.2">
      <c r="A132" s="67" t="s">
        <v>440</v>
      </c>
      <c r="B132" s="69">
        <f t="shared" si="6"/>
        <v>130.1</v>
      </c>
      <c r="C132" s="42">
        <f t="shared" si="5"/>
        <v>135.30000000000001</v>
      </c>
      <c r="D132" s="72">
        <v>8.51</v>
      </c>
      <c r="E132" s="73" t="s">
        <v>494</v>
      </c>
      <c r="F132" s="4"/>
      <c r="G132" s="50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s="53" customFormat="1" x14ac:dyDescent="0.2">
      <c r="A133" s="67" t="s">
        <v>158</v>
      </c>
      <c r="B133" s="69">
        <f t="shared" si="6"/>
        <v>0</v>
      </c>
      <c r="C133" s="42">
        <f t="shared" si="5"/>
        <v>0</v>
      </c>
      <c r="D133" s="72">
        <v>0</v>
      </c>
      <c r="E133" s="73" t="s">
        <v>494</v>
      </c>
      <c r="F133" s="4"/>
      <c r="G133" s="50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s="53" customFormat="1" x14ac:dyDescent="0.2">
      <c r="A134" s="67" t="s">
        <v>441</v>
      </c>
      <c r="B134" s="69">
        <f t="shared" si="6"/>
        <v>40.700000000000003</v>
      </c>
      <c r="C134" s="42">
        <f t="shared" si="5"/>
        <v>42.3</v>
      </c>
      <c r="D134" s="72">
        <v>2.66</v>
      </c>
      <c r="E134" s="73" t="s">
        <v>494</v>
      </c>
      <c r="F134" s="4"/>
      <c r="G134" s="50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s="53" customFormat="1" x14ac:dyDescent="0.2">
      <c r="A135" s="67" t="s">
        <v>163</v>
      </c>
      <c r="B135" s="69">
        <f t="shared" ref="B135:B178" si="7">ROUND(D135*$B$2,1)</f>
        <v>328.7</v>
      </c>
      <c r="C135" s="42">
        <f t="shared" si="5"/>
        <v>341.9</v>
      </c>
      <c r="D135" s="72">
        <v>21.5</v>
      </c>
      <c r="E135" s="73" t="s">
        <v>376</v>
      </c>
      <c r="F135" s="4"/>
      <c r="G135" s="50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s="53" customFormat="1" x14ac:dyDescent="0.2">
      <c r="A136" s="67" t="s">
        <v>11</v>
      </c>
      <c r="B136" s="69">
        <f t="shared" si="7"/>
        <v>116.2</v>
      </c>
      <c r="C136" s="42">
        <f t="shared" si="5"/>
        <v>120.8</v>
      </c>
      <c r="D136" s="72">
        <v>7.6</v>
      </c>
      <c r="E136" s="73" t="s">
        <v>376</v>
      </c>
      <c r="F136" s="4"/>
      <c r="G136" s="50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s="53" customFormat="1" x14ac:dyDescent="0.2">
      <c r="A137" s="67" t="s">
        <v>250</v>
      </c>
      <c r="B137" s="69">
        <f t="shared" si="7"/>
        <v>726.3</v>
      </c>
      <c r="C137" s="42">
        <f t="shared" si="5"/>
        <v>755.3</v>
      </c>
      <c r="D137" s="72">
        <v>47.5</v>
      </c>
      <c r="E137" s="73" t="s">
        <v>376</v>
      </c>
      <c r="F137" s="4"/>
      <c r="G137" s="50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s="53" customFormat="1" x14ac:dyDescent="0.2">
      <c r="A138" s="67" t="s">
        <v>125</v>
      </c>
      <c r="B138" s="69">
        <f t="shared" si="7"/>
        <v>45.9</v>
      </c>
      <c r="C138" s="42">
        <f t="shared" si="5"/>
        <v>47.7</v>
      </c>
      <c r="D138" s="72">
        <v>3</v>
      </c>
      <c r="E138" s="73" t="s">
        <v>376</v>
      </c>
      <c r="F138" s="4"/>
      <c r="G138" s="50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s="53" customFormat="1" x14ac:dyDescent="0.2">
      <c r="A139" s="67" t="s">
        <v>12</v>
      </c>
      <c r="B139" s="69">
        <f t="shared" si="7"/>
        <v>218</v>
      </c>
      <c r="C139" s="42">
        <f t="shared" si="5"/>
        <v>226.7</v>
      </c>
      <c r="D139" s="72">
        <v>14.26</v>
      </c>
      <c r="E139" s="73" t="s">
        <v>377</v>
      </c>
      <c r="F139" s="4"/>
      <c r="G139" s="50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s="53" customFormat="1" x14ac:dyDescent="0.2">
      <c r="A140" s="67" t="s">
        <v>13</v>
      </c>
      <c r="B140" s="69">
        <f t="shared" si="7"/>
        <v>153.1</v>
      </c>
      <c r="C140" s="42">
        <f t="shared" si="5"/>
        <v>159.19999999999999</v>
      </c>
      <c r="D140" s="72">
        <v>10.01</v>
      </c>
      <c r="E140" s="73" t="s">
        <v>377</v>
      </c>
      <c r="F140" s="4"/>
      <c r="G140" s="50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s="53" customFormat="1" x14ac:dyDescent="0.2">
      <c r="A141" s="67" t="s">
        <v>14</v>
      </c>
      <c r="B141" s="69">
        <f t="shared" si="7"/>
        <v>15.3</v>
      </c>
      <c r="C141" s="42">
        <f t="shared" si="5"/>
        <v>15.9</v>
      </c>
      <c r="D141" s="72">
        <v>1</v>
      </c>
      <c r="E141" s="73" t="s">
        <v>377</v>
      </c>
      <c r="F141" s="4"/>
      <c r="G141" s="50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s="53" customFormat="1" x14ac:dyDescent="0.2">
      <c r="A142" s="67" t="s">
        <v>254</v>
      </c>
      <c r="B142" s="69">
        <f t="shared" si="7"/>
        <v>243.3</v>
      </c>
      <c r="C142" s="42">
        <f t="shared" si="5"/>
        <v>253</v>
      </c>
      <c r="D142" s="72">
        <v>15.91</v>
      </c>
      <c r="E142" s="73" t="s">
        <v>255</v>
      </c>
      <c r="F142" s="4"/>
      <c r="G142" s="50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s="53" customFormat="1" x14ac:dyDescent="0.2">
      <c r="A143" s="67" t="s">
        <v>256</v>
      </c>
      <c r="B143" s="69">
        <f t="shared" si="7"/>
        <v>253.5</v>
      </c>
      <c r="C143" s="42">
        <f t="shared" si="5"/>
        <v>263.60000000000002</v>
      </c>
      <c r="D143" s="72">
        <v>16.579999999999998</v>
      </c>
      <c r="E143" s="73" t="s">
        <v>255</v>
      </c>
      <c r="F143" s="4"/>
      <c r="G143" s="50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s="53" customFormat="1" x14ac:dyDescent="0.2">
      <c r="A144" s="67" t="s">
        <v>257</v>
      </c>
      <c r="B144" s="69">
        <f t="shared" si="7"/>
        <v>214.7</v>
      </c>
      <c r="C144" s="42">
        <f t="shared" si="5"/>
        <v>223.2</v>
      </c>
      <c r="D144" s="72">
        <v>14.04</v>
      </c>
      <c r="E144" s="73" t="s">
        <v>255</v>
      </c>
      <c r="F144" s="4"/>
      <c r="G144" s="50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s="53" customFormat="1" x14ac:dyDescent="0.2">
      <c r="A145" s="67" t="s">
        <v>258</v>
      </c>
      <c r="B145" s="69">
        <f t="shared" si="7"/>
        <v>549.70000000000005</v>
      </c>
      <c r="C145" s="42">
        <f t="shared" si="5"/>
        <v>571.6</v>
      </c>
      <c r="D145" s="72">
        <v>35.950000000000003</v>
      </c>
      <c r="E145" s="73" t="s">
        <v>255</v>
      </c>
      <c r="F145" s="4"/>
      <c r="G145" s="50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s="53" customFormat="1" x14ac:dyDescent="0.2">
      <c r="A146" s="67" t="s">
        <v>259</v>
      </c>
      <c r="B146" s="69">
        <f t="shared" si="7"/>
        <v>121.9</v>
      </c>
      <c r="C146" s="42">
        <f t="shared" si="5"/>
        <v>126.7</v>
      </c>
      <c r="D146" s="72">
        <v>7.97</v>
      </c>
      <c r="E146" s="73" t="s">
        <v>255</v>
      </c>
      <c r="F146" s="4"/>
      <c r="G146" s="50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s="53" customFormat="1" x14ac:dyDescent="0.2">
      <c r="A147" s="67" t="s">
        <v>260</v>
      </c>
      <c r="B147" s="69">
        <f t="shared" si="7"/>
        <v>121.9</v>
      </c>
      <c r="C147" s="42">
        <f t="shared" si="5"/>
        <v>126.7</v>
      </c>
      <c r="D147" s="72">
        <v>7.97</v>
      </c>
      <c r="E147" s="73" t="s">
        <v>255</v>
      </c>
      <c r="F147" s="4"/>
      <c r="G147" s="50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s="53" customFormat="1" x14ac:dyDescent="0.2">
      <c r="A148" s="67" t="s">
        <v>261</v>
      </c>
      <c r="B148" s="69">
        <f t="shared" si="7"/>
        <v>549.70000000000005</v>
      </c>
      <c r="C148" s="42">
        <f t="shared" si="5"/>
        <v>571.6</v>
      </c>
      <c r="D148" s="72">
        <v>35.950000000000003</v>
      </c>
      <c r="E148" s="73" t="s">
        <v>255</v>
      </c>
      <c r="F148" s="4"/>
      <c r="G148" s="50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s="53" customFormat="1" x14ac:dyDescent="0.2">
      <c r="A149" s="67" t="s">
        <v>262</v>
      </c>
      <c r="B149" s="69">
        <f t="shared" si="7"/>
        <v>732.8</v>
      </c>
      <c r="C149" s="42">
        <f t="shared" ref="C149:C205" si="8">ROUND(D149*$B$4,1)</f>
        <v>762.1</v>
      </c>
      <c r="D149" s="72">
        <v>47.93</v>
      </c>
      <c r="E149" s="73" t="s">
        <v>255</v>
      </c>
      <c r="F149" s="4"/>
      <c r="G149" s="50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s="53" customFormat="1" x14ac:dyDescent="0.2">
      <c r="A150" s="67" t="s">
        <v>263</v>
      </c>
      <c r="B150" s="69">
        <f t="shared" si="7"/>
        <v>916.2</v>
      </c>
      <c r="C150" s="42">
        <f t="shared" si="8"/>
        <v>952.7</v>
      </c>
      <c r="D150" s="72">
        <v>59.92</v>
      </c>
      <c r="E150" s="73" t="s">
        <v>255</v>
      </c>
      <c r="F150" s="4"/>
      <c r="G150" s="50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s="53" customFormat="1" x14ac:dyDescent="0.2">
      <c r="A151" s="67" t="s">
        <v>264</v>
      </c>
      <c r="B151" s="69">
        <f t="shared" si="7"/>
        <v>57.8</v>
      </c>
      <c r="C151" s="42">
        <f t="shared" si="8"/>
        <v>60.1</v>
      </c>
      <c r="D151" s="72">
        <v>3.78</v>
      </c>
      <c r="E151" s="73" t="s">
        <v>255</v>
      </c>
      <c r="F151" s="4"/>
      <c r="G151" s="50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s="53" customFormat="1" x14ac:dyDescent="0.2">
      <c r="A152" s="67" t="s">
        <v>265</v>
      </c>
      <c r="B152" s="69">
        <f t="shared" si="7"/>
        <v>68.5</v>
      </c>
      <c r="C152" s="42">
        <f t="shared" si="8"/>
        <v>71.2</v>
      </c>
      <c r="D152" s="72">
        <v>4.4800000000000004</v>
      </c>
      <c r="E152" s="73" t="s">
        <v>255</v>
      </c>
      <c r="F152" s="4"/>
      <c r="G152" s="50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s="53" customFormat="1" x14ac:dyDescent="0.2">
      <c r="A153" s="67" t="s">
        <v>98</v>
      </c>
      <c r="B153" s="69">
        <f t="shared" si="7"/>
        <v>424.9</v>
      </c>
      <c r="C153" s="42">
        <f t="shared" si="8"/>
        <v>441.9</v>
      </c>
      <c r="D153" s="72">
        <v>27.79</v>
      </c>
      <c r="E153" s="73" t="s">
        <v>340</v>
      </c>
      <c r="F153" s="4"/>
      <c r="G153" s="50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s="53" customFormat="1" x14ac:dyDescent="0.2">
      <c r="A154" s="67" t="s">
        <v>316</v>
      </c>
      <c r="B154" s="69">
        <f t="shared" si="7"/>
        <v>289.60000000000002</v>
      </c>
      <c r="C154" s="42">
        <f t="shared" si="8"/>
        <v>301.10000000000002</v>
      </c>
      <c r="D154" s="72">
        <v>18.940000000000001</v>
      </c>
      <c r="E154" s="73" t="s">
        <v>340</v>
      </c>
      <c r="F154" s="4"/>
      <c r="G154" s="50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s="53" customFormat="1" x14ac:dyDescent="0.2">
      <c r="A155" s="67" t="s">
        <v>317</v>
      </c>
      <c r="B155" s="69">
        <f t="shared" si="7"/>
        <v>222</v>
      </c>
      <c r="C155" s="42">
        <f t="shared" si="8"/>
        <v>230.9</v>
      </c>
      <c r="D155" s="72">
        <v>14.52</v>
      </c>
      <c r="E155" s="73" t="s">
        <v>340</v>
      </c>
      <c r="F155" s="4"/>
      <c r="G155" s="50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s="53" customFormat="1" x14ac:dyDescent="0.2">
      <c r="A156" s="67" t="s">
        <v>318</v>
      </c>
      <c r="B156" s="69">
        <f t="shared" si="7"/>
        <v>202.7</v>
      </c>
      <c r="C156" s="42">
        <f t="shared" si="8"/>
        <v>210.8</v>
      </c>
      <c r="D156" s="72">
        <v>13.26</v>
      </c>
      <c r="E156" s="73" t="s">
        <v>340</v>
      </c>
      <c r="F156" s="4"/>
      <c r="G156" s="50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s="53" customFormat="1" x14ac:dyDescent="0.2">
      <c r="A157" s="67" t="s">
        <v>99</v>
      </c>
      <c r="B157" s="69">
        <f t="shared" si="7"/>
        <v>399.2</v>
      </c>
      <c r="C157" s="42">
        <f t="shared" si="8"/>
        <v>415.1</v>
      </c>
      <c r="D157" s="72">
        <v>26.11</v>
      </c>
      <c r="E157" s="73" t="s">
        <v>340</v>
      </c>
      <c r="F157" s="4"/>
      <c r="G157" s="50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s="53" customFormat="1" x14ac:dyDescent="0.2">
      <c r="A158" s="67" t="s">
        <v>319</v>
      </c>
      <c r="B158" s="69">
        <f t="shared" si="7"/>
        <v>222</v>
      </c>
      <c r="C158" s="42">
        <f t="shared" si="8"/>
        <v>230.9</v>
      </c>
      <c r="D158" s="72">
        <v>14.52</v>
      </c>
      <c r="E158" s="73" t="s">
        <v>340</v>
      </c>
      <c r="F158" s="4"/>
      <c r="G158" s="50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s="53" customFormat="1" x14ac:dyDescent="0.2">
      <c r="A159" s="67" t="s">
        <v>100</v>
      </c>
      <c r="B159" s="69">
        <f t="shared" si="7"/>
        <v>103.1</v>
      </c>
      <c r="C159" s="42">
        <f t="shared" si="8"/>
        <v>107.2</v>
      </c>
      <c r="D159" s="72">
        <v>6.74</v>
      </c>
      <c r="E159" s="73" t="s">
        <v>340</v>
      </c>
      <c r="F159" s="4"/>
      <c r="G159" s="50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s="53" customFormat="1" x14ac:dyDescent="0.2">
      <c r="A160" s="67" t="s">
        <v>245</v>
      </c>
      <c r="B160" s="69">
        <f t="shared" si="7"/>
        <v>99.7</v>
      </c>
      <c r="C160" s="42">
        <f t="shared" si="8"/>
        <v>103.7</v>
      </c>
      <c r="D160" s="72">
        <v>6.52</v>
      </c>
      <c r="E160" s="73" t="s">
        <v>340</v>
      </c>
      <c r="F160" s="4"/>
      <c r="G160" s="50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s="53" customFormat="1" x14ac:dyDescent="0.2">
      <c r="A161" s="67" t="s">
        <v>320</v>
      </c>
      <c r="B161" s="69">
        <f t="shared" si="7"/>
        <v>42.7</v>
      </c>
      <c r="C161" s="42">
        <f t="shared" si="8"/>
        <v>44.4</v>
      </c>
      <c r="D161" s="72">
        <v>2.79</v>
      </c>
      <c r="E161" s="73" t="s">
        <v>340</v>
      </c>
      <c r="F161" s="4"/>
      <c r="G161" s="50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s="53" customFormat="1" x14ac:dyDescent="0.2">
      <c r="A162" s="67" t="s">
        <v>101</v>
      </c>
      <c r="B162" s="69">
        <f t="shared" si="7"/>
        <v>103.1</v>
      </c>
      <c r="C162" s="42">
        <f t="shared" si="8"/>
        <v>107.2</v>
      </c>
      <c r="D162" s="72">
        <v>6.74</v>
      </c>
      <c r="E162" s="73" t="s">
        <v>340</v>
      </c>
      <c r="F162" s="4"/>
      <c r="G162" s="50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s="53" customFormat="1" x14ac:dyDescent="0.2">
      <c r="A163" s="67" t="s">
        <v>246</v>
      </c>
      <c r="B163" s="69">
        <f t="shared" si="7"/>
        <v>99.7</v>
      </c>
      <c r="C163" s="42">
        <f t="shared" si="8"/>
        <v>103.7</v>
      </c>
      <c r="D163" s="72">
        <v>6.52</v>
      </c>
      <c r="E163" s="73" t="s">
        <v>340</v>
      </c>
      <c r="F163" s="4"/>
      <c r="G163" s="50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s="53" customFormat="1" x14ac:dyDescent="0.2">
      <c r="A164" s="67" t="s">
        <v>321</v>
      </c>
      <c r="B164" s="69">
        <f t="shared" si="7"/>
        <v>1224.5999999999999</v>
      </c>
      <c r="C164" s="42">
        <f t="shared" si="8"/>
        <v>1273.4000000000001</v>
      </c>
      <c r="D164" s="72">
        <v>80.09</v>
      </c>
      <c r="E164" s="73" t="s">
        <v>340</v>
      </c>
      <c r="F164" s="4"/>
      <c r="G164" s="50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s="53" customFormat="1" x14ac:dyDescent="0.2">
      <c r="A165" s="67" t="s">
        <v>322</v>
      </c>
      <c r="B165" s="69">
        <f t="shared" si="7"/>
        <v>1224.5999999999999</v>
      </c>
      <c r="C165" s="42">
        <f t="shared" si="8"/>
        <v>1273.4000000000001</v>
      </c>
      <c r="D165" s="72">
        <v>80.09</v>
      </c>
      <c r="E165" s="73" t="s">
        <v>340</v>
      </c>
      <c r="F165" s="4"/>
      <c r="G165" s="50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s="53" customFormat="1" x14ac:dyDescent="0.2">
      <c r="A166" s="67" t="s">
        <v>323</v>
      </c>
      <c r="B166" s="69">
        <f t="shared" si="7"/>
        <v>1224.5999999999999</v>
      </c>
      <c r="C166" s="42">
        <f t="shared" si="8"/>
        <v>1273.4000000000001</v>
      </c>
      <c r="D166" s="72">
        <v>80.09</v>
      </c>
      <c r="E166" s="73" t="s">
        <v>340</v>
      </c>
      <c r="F166" s="4"/>
      <c r="G166" s="50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s="53" customFormat="1" x14ac:dyDescent="0.2">
      <c r="A167" s="67" t="s">
        <v>324</v>
      </c>
      <c r="B167" s="69">
        <f t="shared" si="7"/>
        <v>1244.5999999999999</v>
      </c>
      <c r="C167" s="42">
        <f t="shared" si="8"/>
        <v>1294.3</v>
      </c>
      <c r="D167" s="72">
        <v>81.400000000000006</v>
      </c>
      <c r="E167" s="73" t="s">
        <v>340</v>
      </c>
      <c r="F167" s="4"/>
      <c r="G167" s="50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s="53" customFormat="1" x14ac:dyDescent="0.2">
      <c r="A168" s="67" t="s">
        <v>325</v>
      </c>
      <c r="B168" s="69">
        <f t="shared" si="7"/>
        <v>972.1</v>
      </c>
      <c r="C168" s="42">
        <f t="shared" si="8"/>
        <v>1010.9</v>
      </c>
      <c r="D168" s="72">
        <v>63.58</v>
      </c>
      <c r="E168" s="73" t="s">
        <v>340</v>
      </c>
      <c r="F168" s="4"/>
      <c r="G168" s="50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s="53" customFormat="1" x14ac:dyDescent="0.2">
      <c r="A169" s="67" t="s">
        <v>247</v>
      </c>
      <c r="B169" s="69">
        <f t="shared" si="7"/>
        <v>92.4</v>
      </c>
      <c r="C169" s="42">
        <f t="shared" si="8"/>
        <v>96</v>
      </c>
      <c r="D169" s="72">
        <v>6.04</v>
      </c>
      <c r="E169" s="73" t="s">
        <v>340</v>
      </c>
      <c r="F169" s="4"/>
      <c r="G169" s="50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s="53" customFormat="1" x14ac:dyDescent="0.2">
      <c r="A170" s="67" t="s">
        <v>248</v>
      </c>
      <c r="B170" s="69">
        <f t="shared" si="7"/>
        <v>115.6</v>
      </c>
      <c r="C170" s="42">
        <f t="shared" si="8"/>
        <v>120.2</v>
      </c>
      <c r="D170" s="72">
        <v>7.56</v>
      </c>
      <c r="E170" s="73" t="s">
        <v>340</v>
      </c>
      <c r="F170" s="4"/>
      <c r="G170" s="50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s="53" customFormat="1" x14ac:dyDescent="0.2">
      <c r="A171" s="67" t="s">
        <v>34</v>
      </c>
      <c r="B171" s="69">
        <f t="shared" si="7"/>
        <v>1048.9000000000001</v>
      </c>
      <c r="C171" s="42">
        <f t="shared" si="8"/>
        <v>1090.7</v>
      </c>
      <c r="D171" s="72">
        <v>68.599999999999994</v>
      </c>
      <c r="E171" s="73" t="s">
        <v>341</v>
      </c>
      <c r="F171" s="4"/>
      <c r="G171" s="50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s="53" customFormat="1" x14ac:dyDescent="0.2">
      <c r="A172" s="67" t="s">
        <v>35</v>
      </c>
      <c r="B172" s="69">
        <f t="shared" si="7"/>
        <v>1576.4</v>
      </c>
      <c r="C172" s="42">
        <f t="shared" si="8"/>
        <v>1639.3</v>
      </c>
      <c r="D172" s="72">
        <v>103.1</v>
      </c>
      <c r="E172" s="73" t="s">
        <v>341</v>
      </c>
      <c r="F172" s="4"/>
      <c r="G172" s="50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s="53" customFormat="1" x14ac:dyDescent="0.2">
      <c r="A173" s="67" t="s">
        <v>36</v>
      </c>
      <c r="B173" s="69">
        <f t="shared" si="7"/>
        <v>1576.4</v>
      </c>
      <c r="C173" s="42">
        <f t="shared" si="8"/>
        <v>1639.3</v>
      </c>
      <c r="D173" s="72">
        <v>103.1</v>
      </c>
      <c r="E173" s="73" t="s">
        <v>341</v>
      </c>
      <c r="F173" s="4"/>
      <c r="G173" s="50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s="53" customFormat="1" x14ac:dyDescent="0.2">
      <c r="A174" s="67" t="s">
        <v>326</v>
      </c>
      <c r="B174" s="69">
        <f t="shared" si="7"/>
        <v>733.9</v>
      </c>
      <c r="C174" s="42">
        <f t="shared" si="8"/>
        <v>763.2</v>
      </c>
      <c r="D174" s="72">
        <v>48</v>
      </c>
      <c r="E174" s="73" t="s">
        <v>341</v>
      </c>
      <c r="F174" s="4"/>
      <c r="G174" s="50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s="53" customFormat="1" x14ac:dyDescent="0.2">
      <c r="A175" s="67" t="s">
        <v>85</v>
      </c>
      <c r="B175" s="69">
        <f t="shared" si="7"/>
        <v>26</v>
      </c>
      <c r="C175" s="42">
        <f t="shared" si="8"/>
        <v>27</v>
      </c>
      <c r="D175" s="72">
        <v>1.7</v>
      </c>
      <c r="E175" s="73" t="s">
        <v>341</v>
      </c>
      <c r="F175" s="4"/>
      <c r="G175" s="50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s="53" customFormat="1" x14ac:dyDescent="0.2">
      <c r="A176" s="67" t="s">
        <v>88</v>
      </c>
      <c r="B176" s="69">
        <f t="shared" si="7"/>
        <v>1825.6</v>
      </c>
      <c r="C176" s="42">
        <f t="shared" si="8"/>
        <v>1898.5</v>
      </c>
      <c r="D176" s="72">
        <v>119.4</v>
      </c>
      <c r="E176" s="73" t="s">
        <v>341</v>
      </c>
      <c r="F176" s="4"/>
      <c r="G176" s="50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s="53" customFormat="1" x14ac:dyDescent="0.2">
      <c r="A177" s="67" t="s">
        <v>327</v>
      </c>
      <c r="B177" s="69">
        <f t="shared" si="7"/>
        <v>273.39999999999998</v>
      </c>
      <c r="C177" s="42">
        <f t="shared" si="8"/>
        <v>284.3</v>
      </c>
      <c r="D177" s="72">
        <v>17.88</v>
      </c>
      <c r="E177" s="73" t="s">
        <v>292</v>
      </c>
      <c r="F177" s="4"/>
      <c r="G177" s="50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s="53" customFormat="1" x14ac:dyDescent="0.2">
      <c r="A178" s="67" t="s">
        <v>328</v>
      </c>
      <c r="B178" s="69">
        <f t="shared" si="7"/>
        <v>461.6</v>
      </c>
      <c r="C178" s="42">
        <f t="shared" si="8"/>
        <v>480</v>
      </c>
      <c r="D178" s="72">
        <v>30.19</v>
      </c>
      <c r="E178" s="73" t="s">
        <v>292</v>
      </c>
      <c r="F178" s="4"/>
      <c r="G178" s="50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s="53" customFormat="1" x14ac:dyDescent="0.2">
      <c r="A179" s="67" t="s">
        <v>329</v>
      </c>
      <c r="B179" s="69">
        <f t="shared" ref="B179:B190" si="9">ROUND(D179*$B$2,1)</f>
        <v>920.8</v>
      </c>
      <c r="C179" s="42">
        <f t="shared" si="8"/>
        <v>957.5</v>
      </c>
      <c r="D179" s="72">
        <v>60.22</v>
      </c>
      <c r="E179" s="73" t="s">
        <v>292</v>
      </c>
      <c r="F179" s="4"/>
      <c r="G179" s="50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s="53" customFormat="1" x14ac:dyDescent="0.2">
      <c r="A180" s="67" t="s">
        <v>330</v>
      </c>
      <c r="B180" s="69">
        <f t="shared" si="9"/>
        <v>931.8</v>
      </c>
      <c r="C180" s="42">
        <f t="shared" si="8"/>
        <v>968.9</v>
      </c>
      <c r="D180" s="72">
        <v>60.94</v>
      </c>
      <c r="E180" s="73" t="s">
        <v>292</v>
      </c>
      <c r="F180" s="4"/>
      <c r="G180" s="50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s="53" customFormat="1" x14ac:dyDescent="0.2">
      <c r="A181" s="67" t="s">
        <v>331</v>
      </c>
      <c r="B181" s="69">
        <f t="shared" si="9"/>
        <v>1662.2</v>
      </c>
      <c r="C181" s="42">
        <f t="shared" si="8"/>
        <v>1728.5</v>
      </c>
      <c r="D181" s="72">
        <v>108.71</v>
      </c>
      <c r="E181" s="73" t="s">
        <v>292</v>
      </c>
      <c r="F181" s="4"/>
      <c r="G181" s="50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s="53" customFormat="1" x14ac:dyDescent="0.2">
      <c r="A182" s="67" t="s">
        <v>332</v>
      </c>
      <c r="B182" s="69">
        <f t="shared" si="9"/>
        <v>1662.2</v>
      </c>
      <c r="C182" s="42">
        <f t="shared" si="8"/>
        <v>1728.5</v>
      </c>
      <c r="D182" s="72">
        <v>108.71</v>
      </c>
      <c r="E182" s="73" t="s">
        <v>292</v>
      </c>
      <c r="F182" s="4"/>
      <c r="G182" s="50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s="53" customFormat="1" x14ac:dyDescent="0.2">
      <c r="A183" s="67" t="s">
        <v>333</v>
      </c>
      <c r="B183" s="69">
        <f t="shared" si="9"/>
        <v>2329</v>
      </c>
      <c r="C183" s="42">
        <f t="shared" si="8"/>
        <v>2421.9</v>
      </c>
      <c r="D183" s="72">
        <v>152.32</v>
      </c>
      <c r="E183" s="73" t="s">
        <v>292</v>
      </c>
      <c r="F183" s="4"/>
      <c r="G183" s="50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s="53" customFormat="1" x14ac:dyDescent="0.2">
      <c r="A184" s="67" t="s">
        <v>334</v>
      </c>
      <c r="B184" s="69">
        <f t="shared" si="9"/>
        <v>920.8</v>
      </c>
      <c r="C184" s="42">
        <f t="shared" si="8"/>
        <v>957.5</v>
      </c>
      <c r="D184" s="72">
        <v>60.22</v>
      </c>
      <c r="E184" s="73" t="s">
        <v>292</v>
      </c>
      <c r="F184" s="4"/>
      <c r="G184" s="50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s="53" customFormat="1" x14ac:dyDescent="0.2">
      <c r="A185" s="67" t="s">
        <v>335</v>
      </c>
      <c r="B185" s="69">
        <f t="shared" si="9"/>
        <v>931.8</v>
      </c>
      <c r="C185" s="42">
        <f t="shared" si="8"/>
        <v>968.9</v>
      </c>
      <c r="D185" s="72">
        <v>60.94</v>
      </c>
      <c r="E185" s="73" t="s">
        <v>292</v>
      </c>
      <c r="F185" s="4"/>
      <c r="G185" s="50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s="53" customFormat="1" x14ac:dyDescent="0.2">
      <c r="A186" s="67" t="s">
        <v>336</v>
      </c>
      <c r="B186" s="69">
        <f t="shared" si="9"/>
        <v>138.69999999999999</v>
      </c>
      <c r="C186" s="42">
        <f t="shared" si="8"/>
        <v>144.19999999999999</v>
      </c>
      <c r="D186" s="72">
        <v>9.07</v>
      </c>
      <c r="E186" s="73" t="s">
        <v>292</v>
      </c>
      <c r="F186" s="4"/>
      <c r="G186" s="50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s="53" customFormat="1" x14ac:dyDescent="0.2">
      <c r="A187" s="67" t="s">
        <v>85</v>
      </c>
      <c r="B187" s="69">
        <f t="shared" si="9"/>
        <v>122.8</v>
      </c>
      <c r="C187" s="42">
        <f t="shared" si="8"/>
        <v>127.7</v>
      </c>
      <c r="D187" s="72">
        <v>8.0299999999999994</v>
      </c>
      <c r="E187" s="73" t="s">
        <v>292</v>
      </c>
      <c r="F187" s="4"/>
      <c r="G187" s="50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s="53" customFormat="1" x14ac:dyDescent="0.2">
      <c r="A188" s="67" t="s">
        <v>337</v>
      </c>
      <c r="B188" s="69">
        <f t="shared" si="9"/>
        <v>282.10000000000002</v>
      </c>
      <c r="C188" s="42">
        <f t="shared" si="8"/>
        <v>293.39999999999998</v>
      </c>
      <c r="D188" s="72">
        <v>18.45</v>
      </c>
      <c r="E188" s="73" t="s">
        <v>292</v>
      </c>
      <c r="F188" s="4"/>
      <c r="G188" s="50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s="53" customFormat="1" x14ac:dyDescent="0.2">
      <c r="A189" s="67" t="s">
        <v>338</v>
      </c>
      <c r="B189" s="69">
        <f t="shared" si="9"/>
        <v>282.10000000000002</v>
      </c>
      <c r="C189" s="42">
        <f t="shared" si="8"/>
        <v>293.39999999999998</v>
      </c>
      <c r="D189" s="72">
        <v>18.45</v>
      </c>
      <c r="E189" s="73" t="s">
        <v>292</v>
      </c>
      <c r="F189" s="4"/>
      <c r="G189" s="50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s="53" customFormat="1" x14ac:dyDescent="0.2">
      <c r="A190" s="77" t="s">
        <v>339</v>
      </c>
      <c r="B190" s="78">
        <f t="shared" si="9"/>
        <v>128</v>
      </c>
      <c r="C190" s="79">
        <f t="shared" si="8"/>
        <v>133.1</v>
      </c>
      <c r="D190" s="80">
        <v>8.3699999999999992</v>
      </c>
      <c r="E190" s="81" t="s">
        <v>292</v>
      </c>
      <c r="F190" s="4"/>
      <c r="G190" s="50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s="53" customFormat="1" x14ac:dyDescent="0.2">
      <c r="A191" s="67" t="s">
        <v>443</v>
      </c>
      <c r="B191" s="69">
        <f t="shared" ref="B191:B205" si="10">ROUND(D191*$B$2,1)</f>
        <v>88.5</v>
      </c>
      <c r="C191" s="79">
        <f t="shared" si="8"/>
        <v>92.1</v>
      </c>
      <c r="D191" s="72">
        <v>5.79</v>
      </c>
      <c r="E191" s="73" t="s">
        <v>442</v>
      </c>
      <c r="F191" s="4"/>
      <c r="G191" s="50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s="53" customFormat="1" x14ac:dyDescent="0.2">
      <c r="A192" s="67" t="s">
        <v>444</v>
      </c>
      <c r="B192" s="69">
        <f t="shared" si="10"/>
        <v>225.5</v>
      </c>
      <c r="C192" s="79">
        <f t="shared" si="8"/>
        <v>234.5</v>
      </c>
      <c r="D192" s="72">
        <v>14.75</v>
      </c>
      <c r="E192" s="73" t="s">
        <v>442</v>
      </c>
      <c r="F192" s="4"/>
      <c r="G192" s="50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s="53" customFormat="1" x14ac:dyDescent="0.2">
      <c r="A193" s="67" t="s">
        <v>445</v>
      </c>
      <c r="B193" s="69">
        <f t="shared" si="10"/>
        <v>419.3</v>
      </c>
      <c r="C193" s="79">
        <f t="shared" si="8"/>
        <v>436</v>
      </c>
      <c r="D193" s="72">
        <v>27.42</v>
      </c>
      <c r="E193" s="73" t="s">
        <v>442</v>
      </c>
      <c r="F193" s="4"/>
      <c r="G193" s="50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s="53" customFormat="1" x14ac:dyDescent="0.2">
      <c r="A194" s="67" t="s">
        <v>446</v>
      </c>
      <c r="B194" s="69">
        <f t="shared" si="10"/>
        <v>83.8</v>
      </c>
      <c r="C194" s="79">
        <f t="shared" si="8"/>
        <v>87.1</v>
      </c>
      <c r="D194" s="72">
        <v>5.48</v>
      </c>
      <c r="E194" s="73" t="s">
        <v>442</v>
      </c>
      <c r="F194" s="4"/>
      <c r="G194" s="50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s="53" customFormat="1" x14ac:dyDescent="0.2">
      <c r="A195" s="67" t="s">
        <v>447</v>
      </c>
      <c r="B195" s="69">
        <f t="shared" si="10"/>
        <v>113.5</v>
      </c>
      <c r="C195" s="79">
        <f t="shared" si="8"/>
        <v>118</v>
      </c>
      <c r="D195" s="72">
        <v>7.42</v>
      </c>
      <c r="E195" s="73" t="s">
        <v>442</v>
      </c>
      <c r="F195" s="4"/>
      <c r="G195" s="50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s="53" customFormat="1" x14ac:dyDescent="0.2">
      <c r="A196" s="67" t="s">
        <v>448</v>
      </c>
      <c r="B196" s="69">
        <f t="shared" si="10"/>
        <v>88.5</v>
      </c>
      <c r="C196" s="79">
        <f t="shared" si="8"/>
        <v>92.1</v>
      </c>
      <c r="D196" s="72">
        <v>5.79</v>
      </c>
      <c r="E196" s="73" t="s">
        <v>442</v>
      </c>
      <c r="F196" s="4"/>
      <c r="G196" s="50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s="53" customFormat="1" x14ac:dyDescent="0.2">
      <c r="A197" s="67" t="s">
        <v>449</v>
      </c>
      <c r="B197" s="69">
        <f t="shared" si="10"/>
        <v>88.5</v>
      </c>
      <c r="C197" s="79">
        <f t="shared" si="8"/>
        <v>92.1</v>
      </c>
      <c r="D197" s="72">
        <v>5.79</v>
      </c>
      <c r="E197" s="73" t="s">
        <v>442</v>
      </c>
      <c r="F197" s="4"/>
      <c r="G197" s="50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s="53" customFormat="1" x14ac:dyDescent="0.2">
      <c r="A198" s="67" t="s">
        <v>450</v>
      </c>
      <c r="B198" s="69">
        <f t="shared" si="10"/>
        <v>225.5</v>
      </c>
      <c r="C198" s="79">
        <f t="shared" si="8"/>
        <v>234.5</v>
      </c>
      <c r="D198" s="72">
        <v>14.75</v>
      </c>
      <c r="E198" s="73" t="s">
        <v>442</v>
      </c>
      <c r="F198" s="4"/>
      <c r="G198" s="50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s="53" customFormat="1" x14ac:dyDescent="0.2">
      <c r="A199" s="67" t="s">
        <v>451</v>
      </c>
      <c r="B199" s="69">
        <f t="shared" si="10"/>
        <v>482.1</v>
      </c>
      <c r="C199" s="79">
        <f t="shared" si="8"/>
        <v>501.3</v>
      </c>
      <c r="D199" s="72">
        <v>31.53</v>
      </c>
      <c r="E199" s="73" t="s">
        <v>442</v>
      </c>
      <c r="F199" s="4"/>
      <c r="G199" s="50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s="53" customFormat="1" x14ac:dyDescent="0.2">
      <c r="A200" s="67" t="s">
        <v>452</v>
      </c>
      <c r="B200" s="69">
        <f t="shared" si="10"/>
        <v>96.5</v>
      </c>
      <c r="C200" s="79">
        <f t="shared" si="8"/>
        <v>100.3</v>
      </c>
      <c r="D200" s="72">
        <v>6.31</v>
      </c>
      <c r="E200" s="73" t="s">
        <v>442</v>
      </c>
      <c r="F200" s="4"/>
      <c r="G200" s="50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s="53" customFormat="1" x14ac:dyDescent="0.2">
      <c r="A201" s="67" t="s">
        <v>453</v>
      </c>
      <c r="B201" s="69">
        <f t="shared" si="10"/>
        <v>51.4</v>
      </c>
      <c r="C201" s="79">
        <f t="shared" si="8"/>
        <v>53.4</v>
      </c>
      <c r="D201" s="72">
        <v>3.36</v>
      </c>
      <c r="E201" s="73" t="s">
        <v>442</v>
      </c>
      <c r="F201" s="4"/>
      <c r="G201" s="50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s="53" customFormat="1" x14ac:dyDescent="0.2">
      <c r="A202" s="67" t="s">
        <v>454</v>
      </c>
      <c r="B202" s="69">
        <f t="shared" si="10"/>
        <v>51.4</v>
      </c>
      <c r="C202" s="79">
        <f t="shared" si="8"/>
        <v>53.4</v>
      </c>
      <c r="D202" s="72">
        <v>3.36</v>
      </c>
      <c r="E202" s="73" t="s">
        <v>442</v>
      </c>
      <c r="F202" s="4"/>
      <c r="G202" s="50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s="53" customFormat="1" x14ac:dyDescent="0.2">
      <c r="A203" s="67" t="s">
        <v>455</v>
      </c>
      <c r="B203" s="69">
        <f t="shared" si="10"/>
        <v>4892.8</v>
      </c>
      <c r="C203" s="79">
        <f t="shared" si="8"/>
        <v>5088</v>
      </c>
      <c r="D203" s="72">
        <v>320</v>
      </c>
      <c r="E203" s="73" t="s">
        <v>442</v>
      </c>
      <c r="F203" s="4"/>
      <c r="G203" s="50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s="53" customFormat="1" x14ac:dyDescent="0.2">
      <c r="A204" s="67" t="s">
        <v>456</v>
      </c>
      <c r="B204" s="69">
        <f t="shared" si="10"/>
        <v>4892.8</v>
      </c>
      <c r="C204" s="79">
        <f t="shared" si="8"/>
        <v>5088</v>
      </c>
      <c r="D204" s="72">
        <v>320</v>
      </c>
      <c r="E204" s="73" t="s">
        <v>442</v>
      </c>
      <c r="F204" s="4"/>
      <c r="G204" s="50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s="53" customFormat="1" x14ac:dyDescent="0.2">
      <c r="A205" s="77" t="s">
        <v>457</v>
      </c>
      <c r="B205" s="78">
        <f t="shared" si="10"/>
        <v>1330.2</v>
      </c>
      <c r="C205" s="79">
        <f t="shared" si="8"/>
        <v>1383.3</v>
      </c>
      <c r="D205" s="80">
        <v>87</v>
      </c>
      <c r="E205" s="81" t="s">
        <v>442</v>
      </c>
      <c r="F205" s="4"/>
      <c r="G205" s="50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.6" customHeight="1" x14ac:dyDescent="0.2">
      <c r="A206" s="13"/>
      <c r="B206" s="22"/>
      <c r="C206" s="23"/>
      <c r="D206" s="26"/>
      <c r="E206" s="13"/>
      <c r="F206" s="13"/>
      <c r="G206" s="50"/>
    </row>
    <row r="207" spans="1:27" ht="15.75" x14ac:dyDescent="0.2">
      <c r="A207" s="39" t="s">
        <v>31</v>
      </c>
      <c r="E207" s="4"/>
      <c r="G207" s="50"/>
    </row>
    <row r="208" spans="1:27" ht="15.75" x14ac:dyDescent="0.2">
      <c r="A208" s="6"/>
      <c r="E208" s="4"/>
      <c r="G208" s="50"/>
    </row>
    <row r="209" spans="1:27" s="53" customFormat="1" ht="13.5" thickBot="1" x14ac:dyDescent="0.25">
      <c r="A209" s="33" t="s">
        <v>103</v>
      </c>
      <c r="B209" s="1"/>
      <c r="C209" s="2"/>
      <c r="D209" s="3"/>
      <c r="E209" s="4"/>
      <c r="F209" s="4"/>
      <c r="G209" s="50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s="53" customFormat="1" ht="26.25" thickTop="1" x14ac:dyDescent="0.2">
      <c r="A210" s="34" t="s">
        <v>42</v>
      </c>
      <c r="B210" s="35" t="s">
        <v>483</v>
      </c>
      <c r="C210" s="38" t="s">
        <v>481</v>
      </c>
      <c r="D210" s="35" t="s">
        <v>105</v>
      </c>
      <c r="E210" s="36" t="s">
        <v>97</v>
      </c>
      <c r="F210" s="17" t="s">
        <v>203</v>
      </c>
      <c r="G210" s="50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s="53" customFormat="1" x14ac:dyDescent="0.2">
      <c r="A211" s="59" t="s">
        <v>104</v>
      </c>
      <c r="B211" s="47">
        <f>ROUND(D211*$B$3,0)</f>
        <v>1849</v>
      </c>
      <c r="C211" s="42">
        <f>ROUND(D211*$B$5,0)</f>
        <v>1923</v>
      </c>
      <c r="D211" s="85">
        <v>10</v>
      </c>
      <c r="E211" s="62" t="s">
        <v>136</v>
      </c>
      <c r="F211" s="46" t="s">
        <v>33</v>
      </c>
      <c r="G211" s="50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s="53" customFormat="1" x14ac:dyDescent="0.2">
      <c r="A212" s="59" t="s">
        <v>128</v>
      </c>
      <c r="B212" s="47">
        <f t="shared" ref="B212:B226" si="11">ROUND(D212*$B$3,0)</f>
        <v>1849</v>
      </c>
      <c r="C212" s="42">
        <f t="shared" ref="C212:C226" si="12">ROUND(D212*$B$5,0)</f>
        <v>1923</v>
      </c>
      <c r="D212" s="85">
        <v>10</v>
      </c>
      <c r="E212" s="62" t="s">
        <v>136</v>
      </c>
      <c r="F212" s="46" t="s">
        <v>33</v>
      </c>
      <c r="G212" s="50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s="53" customFormat="1" x14ac:dyDescent="0.2">
      <c r="A213" s="59" t="s">
        <v>129</v>
      </c>
      <c r="B213" s="47">
        <f t="shared" si="11"/>
        <v>2219</v>
      </c>
      <c r="C213" s="42">
        <f t="shared" si="12"/>
        <v>2308</v>
      </c>
      <c r="D213" s="85">
        <v>12</v>
      </c>
      <c r="E213" s="62" t="s">
        <v>136</v>
      </c>
      <c r="F213" s="46" t="s">
        <v>33</v>
      </c>
      <c r="G213" s="50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s="53" customFormat="1" x14ac:dyDescent="0.2">
      <c r="A214" s="59" t="s">
        <v>130</v>
      </c>
      <c r="B214" s="47">
        <f t="shared" si="11"/>
        <v>2219</v>
      </c>
      <c r="C214" s="42">
        <f t="shared" si="12"/>
        <v>2308</v>
      </c>
      <c r="D214" s="85">
        <v>12</v>
      </c>
      <c r="E214" s="62" t="s">
        <v>136</v>
      </c>
      <c r="F214" s="46" t="s">
        <v>33</v>
      </c>
      <c r="G214" s="50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s="53" customFormat="1" x14ac:dyDescent="0.2">
      <c r="A215" s="59" t="s">
        <v>131</v>
      </c>
      <c r="B215" s="47">
        <f t="shared" si="11"/>
        <v>925</v>
      </c>
      <c r="C215" s="42">
        <f t="shared" si="12"/>
        <v>962</v>
      </c>
      <c r="D215" s="85">
        <v>5</v>
      </c>
      <c r="E215" s="62" t="s">
        <v>136</v>
      </c>
      <c r="F215" s="46" t="s">
        <v>33</v>
      </c>
      <c r="G215" s="50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s="53" customFormat="1" x14ac:dyDescent="0.2">
      <c r="A216" s="59" t="s">
        <v>132</v>
      </c>
      <c r="B216" s="47">
        <f t="shared" si="11"/>
        <v>1849</v>
      </c>
      <c r="C216" s="42">
        <f t="shared" si="12"/>
        <v>1923</v>
      </c>
      <c r="D216" s="85">
        <v>10</v>
      </c>
      <c r="E216" s="62" t="s">
        <v>136</v>
      </c>
      <c r="F216" s="46" t="s">
        <v>33</v>
      </c>
      <c r="G216" s="50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s="53" customFormat="1" x14ac:dyDescent="0.2">
      <c r="A217" s="59" t="s">
        <v>133</v>
      </c>
      <c r="B217" s="47">
        <f t="shared" si="11"/>
        <v>3698</v>
      </c>
      <c r="C217" s="42">
        <f t="shared" si="12"/>
        <v>3846</v>
      </c>
      <c r="D217" s="85">
        <v>20</v>
      </c>
      <c r="E217" s="62" t="s">
        <v>136</v>
      </c>
      <c r="F217" s="46" t="s">
        <v>33</v>
      </c>
      <c r="G217" s="50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s="53" customFormat="1" x14ac:dyDescent="0.2">
      <c r="A218" s="59" t="s">
        <v>134</v>
      </c>
      <c r="B218" s="47">
        <f t="shared" si="11"/>
        <v>18492</v>
      </c>
      <c r="C218" s="42">
        <f t="shared" si="12"/>
        <v>19231</v>
      </c>
      <c r="D218" s="85">
        <v>100</v>
      </c>
      <c r="E218" s="62" t="s">
        <v>136</v>
      </c>
      <c r="F218" s="46" t="s">
        <v>33</v>
      </c>
      <c r="G218" s="50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s="53" customFormat="1" x14ac:dyDescent="0.2">
      <c r="A219" s="59" t="s">
        <v>135</v>
      </c>
      <c r="B219" s="47">
        <f t="shared" si="11"/>
        <v>18492</v>
      </c>
      <c r="C219" s="42">
        <f t="shared" si="12"/>
        <v>19231</v>
      </c>
      <c r="D219" s="85">
        <v>100</v>
      </c>
      <c r="E219" s="62" t="s">
        <v>136</v>
      </c>
      <c r="F219" s="46" t="s">
        <v>33</v>
      </c>
      <c r="G219" s="50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s="53" customFormat="1" x14ac:dyDescent="0.2">
      <c r="A220" s="59" t="s">
        <v>132</v>
      </c>
      <c r="B220" s="47">
        <f t="shared" si="11"/>
        <v>1849</v>
      </c>
      <c r="C220" s="42">
        <f t="shared" si="12"/>
        <v>1923</v>
      </c>
      <c r="D220" s="85">
        <v>10</v>
      </c>
      <c r="E220" s="62" t="s">
        <v>137</v>
      </c>
      <c r="F220" s="46" t="s">
        <v>33</v>
      </c>
      <c r="G220" s="50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s="53" customFormat="1" x14ac:dyDescent="0.2">
      <c r="A221" s="59" t="s">
        <v>133</v>
      </c>
      <c r="B221" s="47">
        <f t="shared" si="11"/>
        <v>3698</v>
      </c>
      <c r="C221" s="42">
        <f t="shared" si="12"/>
        <v>3846</v>
      </c>
      <c r="D221" s="85">
        <v>20</v>
      </c>
      <c r="E221" s="62" t="s">
        <v>137</v>
      </c>
      <c r="F221" s="46" t="s">
        <v>33</v>
      </c>
      <c r="G221" s="50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s="53" customFormat="1" x14ac:dyDescent="0.2">
      <c r="A222" s="59" t="s">
        <v>134</v>
      </c>
      <c r="B222" s="47">
        <f t="shared" si="11"/>
        <v>18492</v>
      </c>
      <c r="C222" s="42">
        <f t="shared" si="12"/>
        <v>19231</v>
      </c>
      <c r="D222" s="85">
        <v>100</v>
      </c>
      <c r="E222" s="62" t="s">
        <v>137</v>
      </c>
      <c r="F222" s="46" t="s">
        <v>33</v>
      </c>
      <c r="G222" s="50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s="53" customFormat="1" x14ac:dyDescent="0.2">
      <c r="A223" s="59" t="s">
        <v>135</v>
      </c>
      <c r="B223" s="47">
        <f t="shared" si="11"/>
        <v>18492</v>
      </c>
      <c r="C223" s="42">
        <f t="shared" si="12"/>
        <v>19231</v>
      </c>
      <c r="D223" s="85">
        <v>100</v>
      </c>
      <c r="E223" s="62" t="s">
        <v>137</v>
      </c>
      <c r="F223" s="46" t="s">
        <v>33</v>
      </c>
      <c r="G223" s="50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s="53" customFormat="1" x14ac:dyDescent="0.2">
      <c r="A224" s="59" t="s">
        <v>375</v>
      </c>
      <c r="B224" s="47">
        <f t="shared" si="11"/>
        <v>2219</v>
      </c>
      <c r="C224" s="42">
        <f t="shared" si="12"/>
        <v>2308</v>
      </c>
      <c r="D224" s="85">
        <v>12</v>
      </c>
      <c r="E224" s="62" t="s">
        <v>136</v>
      </c>
      <c r="F224" s="46" t="s">
        <v>33</v>
      </c>
      <c r="G224" s="50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s="53" customFormat="1" x14ac:dyDescent="0.2">
      <c r="A225" s="59" t="s">
        <v>239</v>
      </c>
      <c r="B225" s="47">
        <f t="shared" si="11"/>
        <v>925</v>
      </c>
      <c r="C225" s="42">
        <f t="shared" si="12"/>
        <v>962</v>
      </c>
      <c r="D225" s="85">
        <v>5</v>
      </c>
      <c r="E225" s="62" t="s">
        <v>136</v>
      </c>
      <c r="F225" s="46" t="s">
        <v>33</v>
      </c>
      <c r="G225" s="50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s="53" customFormat="1" x14ac:dyDescent="0.2">
      <c r="A226" s="63" t="s">
        <v>240</v>
      </c>
      <c r="B226" s="64">
        <f t="shared" si="11"/>
        <v>18492</v>
      </c>
      <c r="C226" s="42">
        <f t="shared" si="12"/>
        <v>19231</v>
      </c>
      <c r="D226" s="86">
        <v>100</v>
      </c>
      <c r="E226" s="66" t="s">
        <v>136</v>
      </c>
      <c r="F226" s="46" t="s">
        <v>33</v>
      </c>
      <c r="G226" s="50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x14ac:dyDescent="0.2">
      <c r="A227" s="11"/>
      <c r="B227" s="25"/>
      <c r="C227" s="23"/>
      <c r="D227" s="27"/>
      <c r="E227" s="12"/>
      <c r="F227" s="24"/>
      <c r="G227" s="50"/>
    </row>
    <row r="228" spans="1:27" s="53" customFormat="1" ht="13.5" thickBot="1" x14ac:dyDescent="0.25">
      <c r="A228" s="33" t="s">
        <v>315</v>
      </c>
      <c r="B228" s="1"/>
      <c r="C228" s="2"/>
      <c r="D228" s="3"/>
      <c r="E228" s="4"/>
      <c r="F228" s="4"/>
      <c r="G228" s="50"/>
      <c r="H228" s="20"/>
      <c r="I228" s="20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s="57" customFormat="1" ht="26.25" thickTop="1" x14ac:dyDescent="0.2">
      <c r="A229" s="34" t="s">
        <v>42</v>
      </c>
      <c r="B229" s="35" t="s">
        <v>483</v>
      </c>
      <c r="C229" s="38" t="s">
        <v>481</v>
      </c>
      <c r="D229" s="35" t="s">
        <v>105</v>
      </c>
      <c r="E229" s="37" t="s">
        <v>97</v>
      </c>
      <c r="F229" s="17" t="s">
        <v>203</v>
      </c>
      <c r="G229" s="50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</row>
    <row r="230" spans="1:27" s="53" customFormat="1" x14ac:dyDescent="0.2">
      <c r="A230" s="63" t="s">
        <v>389</v>
      </c>
      <c r="B230" s="47">
        <f>ROUND(D230*$B$3,0)</f>
        <v>11095</v>
      </c>
      <c r="C230" s="42">
        <f>ROUND(D230*$B$5,0)</f>
        <v>11539</v>
      </c>
      <c r="D230" s="87">
        <v>60</v>
      </c>
      <c r="E230" s="73" t="s">
        <v>404</v>
      </c>
      <c r="F230" s="43" t="s">
        <v>33</v>
      </c>
      <c r="G230" s="50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s="53" customFormat="1" ht="22.5" x14ac:dyDescent="0.2">
      <c r="A231" s="63" t="s">
        <v>390</v>
      </c>
      <c r="B231" s="47">
        <f t="shared" ref="B231:B242" si="13">ROUND(D231*$B$3,0)</f>
        <v>11095</v>
      </c>
      <c r="C231" s="42">
        <f t="shared" ref="C231:C254" si="14">ROUND(D231*$B$5,0)</f>
        <v>11539</v>
      </c>
      <c r="D231" s="87">
        <v>60</v>
      </c>
      <c r="E231" s="73" t="s">
        <v>405</v>
      </c>
      <c r="F231" s="43" t="s">
        <v>33</v>
      </c>
      <c r="G231" s="50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s="53" customFormat="1" x14ac:dyDescent="0.2">
      <c r="A232" s="63" t="s">
        <v>204</v>
      </c>
      <c r="B232" s="47">
        <f t="shared" si="13"/>
        <v>11095</v>
      </c>
      <c r="C232" s="42">
        <f t="shared" si="14"/>
        <v>11539</v>
      </c>
      <c r="D232" s="87">
        <v>60</v>
      </c>
      <c r="E232" s="73" t="s">
        <v>406</v>
      </c>
      <c r="F232" s="43" t="s">
        <v>33</v>
      </c>
      <c r="G232" s="50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s="53" customFormat="1" ht="22.5" x14ac:dyDescent="0.2">
      <c r="A233" s="63" t="s">
        <v>38</v>
      </c>
      <c r="B233" s="47">
        <f t="shared" si="13"/>
        <v>11095</v>
      </c>
      <c r="C233" s="42">
        <f t="shared" si="14"/>
        <v>11539</v>
      </c>
      <c r="D233" s="87">
        <v>60</v>
      </c>
      <c r="E233" s="73" t="s">
        <v>407</v>
      </c>
      <c r="F233" s="43" t="s">
        <v>33</v>
      </c>
      <c r="G233" s="50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s="53" customFormat="1" ht="22.5" x14ac:dyDescent="0.2">
      <c r="A234" s="63" t="s">
        <v>378</v>
      </c>
      <c r="B234" s="47">
        <f t="shared" si="13"/>
        <v>1849</v>
      </c>
      <c r="C234" s="42">
        <f t="shared" si="14"/>
        <v>1923</v>
      </c>
      <c r="D234" s="87">
        <v>10</v>
      </c>
      <c r="E234" s="73" t="s">
        <v>408</v>
      </c>
      <c r="F234" s="43" t="s">
        <v>33</v>
      </c>
      <c r="G234" s="50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s="53" customFormat="1" x14ac:dyDescent="0.2">
      <c r="A235" s="63" t="s">
        <v>253</v>
      </c>
      <c r="B235" s="47">
        <f t="shared" si="13"/>
        <v>11095</v>
      </c>
      <c r="C235" s="42">
        <f>ROUND(D235*$B$5,0)</f>
        <v>11539</v>
      </c>
      <c r="D235" s="87">
        <v>60</v>
      </c>
      <c r="E235" s="73" t="s">
        <v>409</v>
      </c>
      <c r="F235" s="43" t="s">
        <v>33</v>
      </c>
      <c r="G235" s="50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s="53" customFormat="1" ht="33.75" x14ac:dyDescent="0.2">
      <c r="A236" s="63" t="s">
        <v>427</v>
      </c>
      <c r="B236" s="47">
        <f t="shared" si="13"/>
        <v>11095</v>
      </c>
      <c r="C236" s="42">
        <f t="shared" si="14"/>
        <v>11539</v>
      </c>
      <c r="D236" s="87">
        <v>60</v>
      </c>
      <c r="E236" s="73" t="s">
        <v>410</v>
      </c>
      <c r="F236" s="43" t="s">
        <v>33</v>
      </c>
      <c r="G236" s="50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s="53" customFormat="1" ht="33.75" x14ac:dyDescent="0.2">
      <c r="A237" s="63" t="s">
        <v>391</v>
      </c>
      <c r="B237" s="47">
        <f>ROUND(240*$B$3,0)</f>
        <v>44381</v>
      </c>
      <c r="C237" s="42">
        <f>ROUND(240*$B$5,0)</f>
        <v>46154</v>
      </c>
      <c r="D237" s="72" t="s">
        <v>53</v>
      </c>
      <c r="E237" s="73" t="s">
        <v>411</v>
      </c>
      <c r="F237" s="43" t="s">
        <v>33</v>
      </c>
      <c r="G237" s="50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s="53" customFormat="1" ht="33.75" x14ac:dyDescent="0.2">
      <c r="A238" s="63" t="s">
        <v>392</v>
      </c>
      <c r="B238" s="47">
        <f>ROUND(240*$B$3,0)</f>
        <v>44381</v>
      </c>
      <c r="C238" s="42">
        <f>ROUND(240*$B$5,0)</f>
        <v>46154</v>
      </c>
      <c r="D238" s="72" t="s">
        <v>53</v>
      </c>
      <c r="E238" s="73" t="s">
        <v>412</v>
      </c>
      <c r="F238" s="43" t="s">
        <v>33</v>
      </c>
      <c r="G238" s="50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s="53" customFormat="1" ht="33.75" x14ac:dyDescent="0.2">
      <c r="A239" s="63" t="s">
        <v>393</v>
      </c>
      <c r="B239" s="47">
        <f t="shared" ref="B239:B240" si="15">ROUND(240*$B$3,0)</f>
        <v>44381</v>
      </c>
      <c r="C239" s="42">
        <f>ROUND(240*$B$5,0)</f>
        <v>46154</v>
      </c>
      <c r="D239" s="87" t="s">
        <v>53</v>
      </c>
      <c r="E239" s="73" t="s">
        <v>413</v>
      </c>
      <c r="F239" s="43" t="s">
        <v>33</v>
      </c>
      <c r="G239" s="50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s="53" customFormat="1" ht="33.75" x14ac:dyDescent="0.2">
      <c r="A240" s="63" t="s">
        <v>394</v>
      </c>
      <c r="B240" s="47">
        <f t="shared" si="15"/>
        <v>44381</v>
      </c>
      <c r="C240" s="42">
        <f>ROUND(240*$B$5,0)</f>
        <v>46154</v>
      </c>
      <c r="D240" s="87" t="s">
        <v>55</v>
      </c>
      <c r="E240" s="73" t="s">
        <v>414</v>
      </c>
      <c r="F240" s="43" t="s">
        <v>33</v>
      </c>
      <c r="G240" s="50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s="53" customFormat="1" ht="22.5" x14ac:dyDescent="0.2">
      <c r="A241" s="63" t="s">
        <v>395</v>
      </c>
      <c r="B241" s="47">
        <f t="shared" si="13"/>
        <v>221904</v>
      </c>
      <c r="C241" s="42">
        <f t="shared" si="14"/>
        <v>230772</v>
      </c>
      <c r="D241" s="72">
        <v>1200</v>
      </c>
      <c r="E241" s="73" t="s">
        <v>414</v>
      </c>
      <c r="F241" s="43" t="s">
        <v>33</v>
      </c>
      <c r="G241" s="50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s="53" customFormat="1" ht="22.5" x14ac:dyDescent="0.2">
      <c r="A242" s="63" t="s">
        <v>396</v>
      </c>
      <c r="B242" s="47">
        <f t="shared" si="13"/>
        <v>221904</v>
      </c>
      <c r="C242" s="42">
        <f t="shared" si="14"/>
        <v>230772</v>
      </c>
      <c r="D242" s="87">
        <v>1200</v>
      </c>
      <c r="E242" s="73" t="s">
        <v>415</v>
      </c>
      <c r="F242" s="43" t="s">
        <v>33</v>
      </c>
      <c r="G242" s="50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s="53" customFormat="1" ht="33.75" x14ac:dyDescent="0.2">
      <c r="A243" s="63" t="s">
        <v>397</v>
      </c>
      <c r="B243" s="47">
        <f>ROUND(240*$B$3,0)</f>
        <v>44381</v>
      </c>
      <c r="C243" s="42">
        <f>ROUND(240*$B$5,0)</f>
        <v>46154</v>
      </c>
      <c r="D243" s="72" t="s">
        <v>55</v>
      </c>
      <c r="E243" s="62" t="s">
        <v>415</v>
      </c>
      <c r="F243" s="43" t="s">
        <v>33</v>
      </c>
      <c r="G243" s="50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s="53" customFormat="1" x14ac:dyDescent="0.2">
      <c r="A244" s="63" t="s">
        <v>398</v>
      </c>
      <c r="B244" s="31">
        <f>ROUND(D244*$B$5,0)</f>
        <v>962</v>
      </c>
      <c r="C244" s="42">
        <f t="shared" si="14"/>
        <v>962</v>
      </c>
      <c r="D244" s="72">
        <v>5</v>
      </c>
      <c r="E244" s="62" t="s">
        <v>416</v>
      </c>
      <c r="F244" s="43" t="s">
        <v>33</v>
      </c>
      <c r="G244" s="50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s="53" customFormat="1" ht="33.75" x14ac:dyDescent="0.2">
      <c r="A245" s="63" t="s">
        <v>399</v>
      </c>
      <c r="B245" s="47">
        <f>ROUND(240*$B$3,0)</f>
        <v>44381</v>
      </c>
      <c r="C245" s="42">
        <f>ROUND(240*$B$5,0)</f>
        <v>46154</v>
      </c>
      <c r="D245" s="72" t="s">
        <v>55</v>
      </c>
      <c r="E245" s="62" t="s">
        <v>417</v>
      </c>
      <c r="F245" s="43" t="s">
        <v>33</v>
      </c>
      <c r="G245" s="50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s="53" customFormat="1" x14ac:dyDescent="0.2">
      <c r="A246" s="63" t="s">
        <v>400</v>
      </c>
      <c r="B246" s="47">
        <f t="shared" ref="B246:B254" si="16">ROUND(D246*$B$3,0)</f>
        <v>11095</v>
      </c>
      <c r="C246" s="42">
        <f t="shared" si="14"/>
        <v>11539</v>
      </c>
      <c r="D246" s="87">
        <v>60</v>
      </c>
      <c r="E246" s="62" t="s">
        <v>418</v>
      </c>
      <c r="F246" s="43" t="s">
        <v>33</v>
      </c>
      <c r="G246" s="50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s="53" customFormat="1" ht="33.75" x14ac:dyDescent="0.2">
      <c r="A247" s="63" t="s">
        <v>102</v>
      </c>
      <c r="B247" s="31">
        <f>ROUND(240*$B$3,0)</f>
        <v>44381</v>
      </c>
      <c r="C247" s="42">
        <f>ROUND(240*$B$5,0)</f>
        <v>46154</v>
      </c>
      <c r="D247" s="87" t="s">
        <v>55</v>
      </c>
      <c r="E247" s="62" t="s">
        <v>419</v>
      </c>
      <c r="F247" s="43" t="s">
        <v>33</v>
      </c>
      <c r="G247" s="50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s="53" customFormat="1" ht="22.5" x14ac:dyDescent="0.2">
      <c r="A248" s="63" t="s">
        <v>401</v>
      </c>
      <c r="B248" s="31">
        <f>ROUND(240*$B$3,0)</f>
        <v>44381</v>
      </c>
      <c r="C248" s="42">
        <f>ROUND(240*$B$5,0)</f>
        <v>46154</v>
      </c>
      <c r="D248" s="87" t="s">
        <v>68</v>
      </c>
      <c r="E248" s="62" t="s">
        <v>420</v>
      </c>
      <c r="F248" s="43" t="s">
        <v>33</v>
      </c>
      <c r="G248" s="50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s="53" customFormat="1" x14ac:dyDescent="0.2">
      <c r="A249" s="63" t="s">
        <v>0</v>
      </c>
      <c r="B249" s="47">
        <f t="shared" si="16"/>
        <v>11095</v>
      </c>
      <c r="C249" s="42">
        <f t="shared" si="14"/>
        <v>11539</v>
      </c>
      <c r="D249" s="87">
        <v>60</v>
      </c>
      <c r="E249" s="62" t="s">
        <v>421</v>
      </c>
      <c r="F249" s="43" t="s">
        <v>33</v>
      </c>
      <c r="G249" s="50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s="53" customFormat="1" x14ac:dyDescent="0.2">
      <c r="A250" s="63" t="s">
        <v>291</v>
      </c>
      <c r="B250" s="69">
        <f>ROUND(D250*$B$3,0)</f>
        <v>11095</v>
      </c>
      <c r="C250" s="42">
        <f t="shared" si="14"/>
        <v>11539</v>
      </c>
      <c r="D250" s="87">
        <v>60</v>
      </c>
      <c r="E250" s="62" t="s">
        <v>422</v>
      </c>
      <c r="F250" s="43" t="s">
        <v>33</v>
      </c>
      <c r="G250" s="50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s="53" customFormat="1" x14ac:dyDescent="0.2">
      <c r="A251" s="63" t="s">
        <v>379</v>
      </c>
      <c r="B251" s="69">
        <f>ROUND(D251*$B$3,0)</f>
        <v>185</v>
      </c>
      <c r="C251" s="42">
        <f t="shared" si="14"/>
        <v>192</v>
      </c>
      <c r="D251" s="87">
        <v>1</v>
      </c>
      <c r="E251" s="62" t="s">
        <v>423</v>
      </c>
      <c r="F251" s="43" t="s">
        <v>33</v>
      </c>
      <c r="G251" s="50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s="53" customFormat="1" x14ac:dyDescent="0.2">
      <c r="A252" s="63" t="s">
        <v>402</v>
      </c>
      <c r="B252" s="69">
        <f>ROUND(D252*$B$3,0)</f>
        <v>185</v>
      </c>
      <c r="C252" s="42">
        <f t="shared" si="14"/>
        <v>192</v>
      </c>
      <c r="D252" s="87">
        <v>1</v>
      </c>
      <c r="E252" s="62" t="s">
        <v>424</v>
      </c>
      <c r="F252" s="43" t="s">
        <v>33</v>
      </c>
      <c r="G252" s="50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s="53" customFormat="1" x14ac:dyDescent="0.2">
      <c r="A253" s="63" t="s">
        <v>380</v>
      </c>
      <c r="B253" s="47">
        <f t="shared" si="16"/>
        <v>185</v>
      </c>
      <c r="C253" s="42">
        <f t="shared" si="14"/>
        <v>192</v>
      </c>
      <c r="D253" s="87">
        <v>1</v>
      </c>
      <c r="E253" s="62" t="s">
        <v>425</v>
      </c>
      <c r="F253" s="43" t="s">
        <v>33</v>
      </c>
      <c r="G253" s="50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s="53" customFormat="1" x14ac:dyDescent="0.2">
      <c r="A254" s="63" t="s">
        <v>403</v>
      </c>
      <c r="B254" s="64">
        <f t="shared" si="16"/>
        <v>185</v>
      </c>
      <c r="C254" s="42">
        <f t="shared" si="14"/>
        <v>192</v>
      </c>
      <c r="D254" s="87">
        <v>1</v>
      </c>
      <c r="E254" s="62" t="s">
        <v>426</v>
      </c>
      <c r="F254" s="43" t="s">
        <v>33</v>
      </c>
      <c r="G254" s="50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x14ac:dyDescent="0.2">
      <c r="A255" s="12"/>
      <c r="B255" s="25"/>
      <c r="C255" s="23"/>
      <c r="D255" s="30"/>
      <c r="E255" s="12"/>
      <c r="F255" s="29"/>
      <c r="G255" s="50"/>
    </row>
    <row r="256" spans="1:27" s="53" customFormat="1" ht="13.5" thickBot="1" x14ac:dyDescent="0.25">
      <c r="A256" s="33" t="s">
        <v>488</v>
      </c>
      <c r="B256" s="1"/>
      <c r="C256" s="88"/>
      <c r="D256" s="3"/>
      <c r="E256" s="4"/>
      <c r="F256" s="4"/>
      <c r="G256" s="50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s="57" customFormat="1" ht="26.25" thickTop="1" x14ac:dyDescent="0.2">
      <c r="A257" s="34" t="s">
        <v>42</v>
      </c>
      <c r="B257" s="35" t="s">
        <v>483</v>
      </c>
      <c r="C257" s="38" t="s">
        <v>481</v>
      </c>
      <c r="D257" s="35" t="s">
        <v>105</v>
      </c>
      <c r="E257" s="37" t="s">
        <v>97</v>
      </c>
      <c r="F257" s="17" t="s">
        <v>203</v>
      </c>
      <c r="G257" s="50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</row>
    <row r="258" spans="1:27" s="53" customFormat="1" x14ac:dyDescent="0.2">
      <c r="A258" s="71" t="s">
        <v>80</v>
      </c>
      <c r="B258" s="47">
        <f t="shared" ref="B258:B331" si="17">ROUND(D258*$B$3,0)</f>
        <v>18492</v>
      </c>
      <c r="C258" s="42">
        <f>ROUND(D258*$B$5,0)</f>
        <v>19231</v>
      </c>
      <c r="D258" s="85">
        <v>100</v>
      </c>
      <c r="E258" s="62" t="s">
        <v>37</v>
      </c>
      <c r="F258" s="43" t="s">
        <v>33</v>
      </c>
      <c r="G258" s="50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s="53" customFormat="1" x14ac:dyDescent="0.2">
      <c r="A259" s="71" t="s">
        <v>81</v>
      </c>
      <c r="B259" s="47">
        <f t="shared" si="17"/>
        <v>4623</v>
      </c>
      <c r="C259" s="42">
        <f t="shared" ref="C259:C296" si="18">ROUND(D259*$B$5,0)</f>
        <v>4808</v>
      </c>
      <c r="D259" s="85">
        <v>25</v>
      </c>
      <c r="E259" s="62" t="s">
        <v>37</v>
      </c>
      <c r="F259" s="43" t="s">
        <v>33</v>
      </c>
      <c r="G259" s="50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s="53" customFormat="1" x14ac:dyDescent="0.2">
      <c r="A260" s="71" t="s">
        <v>82</v>
      </c>
      <c r="B260" s="47">
        <f t="shared" si="17"/>
        <v>18492</v>
      </c>
      <c r="C260" s="42">
        <f t="shared" si="18"/>
        <v>19231</v>
      </c>
      <c r="D260" s="85">
        <v>100</v>
      </c>
      <c r="E260" s="62" t="s">
        <v>37</v>
      </c>
      <c r="F260" s="43" t="s">
        <v>156</v>
      </c>
      <c r="G260" s="50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s="53" customFormat="1" x14ac:dyDescent="0.2">
      <c r="A261" s="71" t="s">
        <v>495</v>
      </c>
      <c r="B261" s="47">
        <f t="shared" si="17"/>
        <v>1849</v>
      </c>
      <c r="C261" s="42">
        <f t="shared" si="18"/>
        <v>1923</v>
      </c>
      <c r="D261" s="85">
        <v>10</v>
      </c>
      <c r="E261" s="62" t="s">
        <v>37</v>
      </c>
      <c r="F261" s="43" t="s">
        <v>156</v>
      </c>
      <c r="G261" s="50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s="53" customFormat="1" x14ac:dyDescent="0.2">
      <c r="A262" s="71" t="s">
        <v>83</v>
      </c>
      <c r="B262" s="47">
        <f t="shared" si="17"/>
        <v>9246</v>
      </c>
      <c r="C262" s="42">
        <f t="shared" si="18"/>
        <v>9616</v>
      </c>
      <c r="D262" s="85">
        <v>50</v>
      </c>
      <c r="E262" s="62" t="s">
        <v>37</v>
      </c>
      <c r="F262" s="43" t="s">
        <v>33</v>
      </c>
      <c r="G262" s="50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s="53" customFormat="1" x14ac:dyDescent="0.2">
      <c r="A263" s="71" t="s">
        <v>62</v>
      </c>
      <c r="B263" s="47">
        <f t="shared" si="17"/>
        <v>925</v>
      </c>
      <c r="C263" s="42">
        <f t="shared" si="18"/>
        <v>962</v>
      </c>
      <c r="D263" s="85">
        <v>5</v>
      </c>
      <c r="E263" s="62" t="s">
        <v>37</v>
      </c>
      <c r="F263" s="43" t="s">
        <v>156</v>
      </c>
      <c r="G263" s="50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s="53" customFormat="1" x14ac:dyDescent="0.2">
      <c r="A264" s="71" t="s">
        <v>350</v>
      </c>
      <c r="B264" s="47">
        <f t="shared" si="17"/>
        <v>1849</v>
      </c>
      <c r="C264" s="42">
        <f t="shared" si="18"/>
        <v>1923</v>
      </c>
      <c r="D264" s="85">
        <v>10</v>
      </c>
      <c r="E264" s="62" t="s">
        <v>37</v>
      </c>
      <c r="F264" s="43" t="s">
        <v>156</v>
      </c>
      <c r="G264" s="50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s="53" customFormat="1" x14ac:dyDescent="0.2">
      <c r="A265" s="71" t="s">
        <v>8</v>
      </c>
      <c r="B265" s="47">
        <f t="shared" si="17"/>
        <v>1849</v>
      </c>
      <c r="C265" s="42">
        <f t="shared" si="18"/>
        <v>1923</v>
      </c>
      <c r="D265" s="85">
        <v>10</v>
      </c>
      <c r="E265" s="62" t="s">
        <v>37</v>
      </c>
      <c r="F265" s="43" t="s">
        <v>156</v>
      </c>
      <c r="G265" s="50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s="53" customFormat="1" x14ac:dyDescent="0.2">
      <c r="A266" s="71" t="s">
        <v>496</v>
      </c>
      <c r="B266" s="47">
        <f t="shared" si="17"/>
        <v>4623</v>
      </c>
      <c r="C266" s="42">
        <f t="shared" si="18"/>
        <v>4808</v>
      </c>
      <c r="D266" s="85">
        <v>25</v>
      </c>
      <c r="E266" s="62" t="s">
        <v>37</v>
      </c>
      <c r="F266" s="43" t="s">
        <v>156</v>
      </c>
      <c r="G266" s="50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s="53" customFormat="1" x14ac:dyDescent="0.2">
      <c r="A267" s="71" t="s">
        <v>241</v>
      </c>
      <c r="B267" s="47">
        <f t="shared" si="17"/>
        <v>1849</v>
      </c>
      <c r="C267" s="42">
        <f t="shared" si="18"/>
        <v>1923</v>
      </c>
      <c r="D267" s="85">
        <v>10</v>
      </c>
      <c r="E267" s="62" t="s">
        <v>37</v>
      </c>
      <c r="F267" s="43" t="s">
        <v>156</v>
      </c>
      <c r="G267" s="50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s="53" customFormat="1" x14ac:dyDescent="0.2">
      <c r="A268" s="71" t="s">
        <v>497</v>
      </c>
      <c r="B268" s="47">
        <f t="shared" si="17"/>
        <v>9246</v>
      </c>
      <c r="C268" s="42">
        <f t="shared" si="18"/>
        <v>9616</v>
      </c>
      <c r="D268" s="85">
        <v>50</v>
      </c>
      <c r="E268" s="62" t="s">
        <v>37</v>
      </c>
      <c r="F268" s="43" t="s">
        <v>156</v>
      </c>
      <c r="G268" s="50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s="53" customFormat="1" x14ac:dyDescent="0.2">
      <c r="A269" s="71" t="s">
        <v>498</v>
      </c>
      <c r="B269" s="47">
        <f t="shared" si="17"/>
        <v>9246</v>
      </c>
      <c r="C269" s="42">
        <f t="shared" si="18"/>
        <v>9616</v>
      </c>
      <c r="D269" s="85">
        <v>50</v>
      </c>
      <c r="E269" s="62" t="s">
        <v>37</v>
      </c>
      <c r="F269" s="43" t="s">
        <v>156</v>
      </c>
      <c r="G269" s="50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s="53" customFormat="1" x14ac:dyDescent="0.2">
      <c r="A270" s="71" t="s">
        <v>9</v>
      </c>
      <c r="B270" s="47">
        <f t="shared" si="17"/>
        <v>18492</v>
      </c>
      <c r="C270" s="42">
        <f t="shared" si="18"/>
        <v>19231</v>
      </c>
      <c r="D270" s="85">
        <v>100</v>
      </c>
      <c r="E270" s="62" t="s">
        <v>37</v>
      </c>
      <c r="F270" s="43" t="s">
        <v>33</v>
      </c>
      <c r="G270" s="50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s="53" customFormat="1" x14ac:dyDescent="0.2">
      <c r="A271" s="71" t="s">
        <v>499</v>
      </c>
      <c r="B271" s="47">
        <f t="shared" si="17"/>
        <v>18492</v>
      </c>
      <c r="C271" s="42">
        <f t="shared" si="18"/>
        <v>19231</v>
      </c>
      <c r="D271" s="85">
        <v>100</v>
      </c>
      <c r="E271" s="62" t="s">
        <v>37</v>
      </c>
      <c r="F271" s="43" t="s">
        <v>33</v>
      </c>
      <c r="G271" s="50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s="53" customFormat="1" x14ac:dyDescent="0.2">
      <c r="A272" s="71" t="s">
        <v>10</v>
      </c>
      <c r="B272" s="47">
        <f t="shared" si="17"/>
        <v>18492</v>
      </c>
      <c r="C272" s="42">
        <f t="shared" si="18"/>
        <v>19231</v>
      </c>
      <c r="D272" s="85">
        <v>100</v>
      </c>
      <c r="E272" s="62" t="s">
        <v>37</v>
      </c>
      <c r="F272" s="43" t="s">
        <v>33</v>
      </c>
      <c r="G272" s="50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s="53" customFormat="1" x14ac:dyDescent="0.2">
      <c r="A273" s="71" t="s">
        <v>500</v>
      </c>
      <c r="B273" s="47">
        <f t="shared" si="17"/>
        <v>1849</v>
      </c>
      <c r="C273" s="42">
        <f t="shared" si="18"/>
        <v>1923</v>
      </c>
      <c r="D273" s="85">
        <v>10</v>
      </c>
      <c r="E273" s="62" t="s">
        <v>37</v>
      </c>
      <c r="F273" s="43" t="s">
        <v>33</v>
      </c>
      <c r="G273" s="50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s="53" customFormat="1" ht="33.75" x14ac:dyDescent="0.2">
      <c r="A274" s="71" t="s">
        <v>154</v>
      </c>
      <c r="B274" s="47" t="e">
        <f t="shared" si="17"/>
        <v>#VALUE!</v>
      </c>
      <c r="C274" s="42">
        <f>ROUND(240*$B$5,0)</f>
        <v>46154</v>
      </c>
      <c r="D274" s="85" t="s">
        <v>532</v>
      </c>
      <c r="E274" s="62" t="s">
        <v>37</v>
      </c>
      <c r="F274" s="43" t="s">
        <v>33</v>
      </c>
      <c r="G274" s="50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s="53" customFormat="1" x14ac:dyDescent="0.2">
      <c r="A275" s="71" t="s">
        <v>155</v>
      </c>
      <c r="B275" s="47">
        <f t="shared" si="17"/>
        <v>184920</v>
      </c>
      <c r="C275" s="42">
        <f t="shared" si="18"/>
        <v>192310</v>
      </c>
      <c r="D275" s="85">
        <v>1000</v>
      </c>
      <c r="E275" s="62" t="s">
        <v>37</v>
      </c>
      <c r="F275" s="43" t="s">
        <v>33</v>
      </c>
      <c r="G275" s="50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s="53" customFormat="1" x14ac:dyDescent="0.2">
      <c r="A276" s="71" t="s">
        <v>501</v>
      </c>
      <c r="B276" s="47">
        <f t="shared" si="17"/>
        <v>18492</v>
      </c>
      <c r="C276" s="42">
        <f t="shared" si="18"/>
        <v>19231</v>
      </c>
      <c r="D276" s="85">
        <v>100</v>
      </c>
      <c r="E276" s="62" t="s">
        <v>37</v>
      </c>
      <c r="F276" s="43" t="s">
        <v>33</v>
      </c>
      <c r="G276" s="50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s="53" customFormat="1" x14ac:dyDescent="0.2">
      <c r="A277" s="71" t="s">
        <v>502</v>
      </c>
      <c r="B277" s="47">
        <f t="shared" si="17"/>
        <v>92460</v>
      </c>
      <c r="C277" s="42">
        <f t="shared" si="18"/>
        <v>96155</v>
      </c>
      <c r="D277" s="85">
        <v>500</v>
      </c>
      <c r="E277" s="62" t="s">
        <v>37</v>
      </c>
      <c r="F277" s="43" t="s">
        <v>33</v>
      </c>
      <c r="G277" s="50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s="53" customFormat="1" x14ac:dyDescent="0.2">
      <c r="A278" s="71" t="s">
        <v>242</v>
      </c>
      <c r="B278" s="47">
        <f t="shared" si="17"/>
        <v>3698</v>
      </c>
      <c r="C278" s="42">
        <f t="shared" si="18"/>
        <v>3846</v>
      </c>
      <c r="D278" s="85">
        <v>20</v>
      </c>
      <c r="E278" s="62" t="s">
        <v>37</v>
      </c>
      <c r="F278" s="43" t="s">
        <v>156</v>
      </c>
      <c r="G278" s="50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s="53" customFormat="1" x14ac:dyDescent="0.2">
      <c r="A279" s="71" t="s">
        <v>243</v>
      </c>
      <c r="B279" s="47">
        <f t="shared" si="17"/>
        <v>3698</v>
      </c>
      <c r="C279" s="42">
        <f t="shared" si="18"/>
        <v>3846</v>
      </c>
      <c r="D279" s="85">
        <v>20</v>
      </c>
      <c r="E279" s="62" t="s">
        <v>37</v>
      </c>
      <c r="F279" s="43" t="s">
        <v>156</v>
      </c>
      <c r="G279" s="50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s="53" customFormat="1" x14ac:dyDescent="0.2">
      <c r="A280" s="71" t="s">
        <v>244</v>
      </c>
      <c r="B280" s="47">
        <f t="shared" si="17"/>
        <v>3698</v>
      </c>
      <c r="C280" s="42">
        <f t="shared" si="18"/>
        <v>3846</v>
      </c>
      <c r="D280" s="85">
        <v>20</v>
      </c>
      <c r="E280" s="62" t="s">
        <v>37</v>
      </c>
      <c r="F280" s="43" t="s">
        <v>156</v>
      </c>
      <c r="G280" s="50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s="53" customFormat="1" x14ac:dyDescent="0.2">
      <c r="A281" s="71" t="s">
        <v>87</v>
      </c>
      <c r="B281" s="47">
        <f t="shared" si="17"/>
        <v>9246</v>
      </c>
      <c r="C281" s="42">
        <f t="shared" si="18"/>
        <v>9616</v>
      </c>
      <c r="D281" s="85">
        <v>50</v>
      </c>
      <c r="E281" s="62" t="s">
        <v>37</v>
      </c>
      <c r="F281" s="43" t="s">
        <v>156</v>
      </c>
      <c r="G281" s="50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s="53" customFormat="1" x14ac:dyDescent="0.2">
      <c r="A282" s="71" t="s">
        <v>251</v>
      </c>
      <c r="B282" s="47">
        <f t="shared" si="17"/>
        <v>3698</v>
      </c>
      <c r="C282" s="42">
        <f t="shared" si="18"/>
        <v>3846</v>
      </c>
      <c r="D282" s="85">
        <v>20</v>
      </c>
      <c r="E282" s="62" t="s">
        <v>37</v>
      </c>
      <c r="F282" s="43" t="s">
        <v>156</v>
      </c>
      <c r="G282" s="50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s="53" customFormat="1" ht="33.75" x14ac:dyDescent="0.2">
      <c r="A283" s="71" t="s">
        <v>503</v>
      </c>
      <c r="B283" s="47" t="e">
        <f t="shared" si="17"/>
        <v>#VALUE!</v>
      </c>
      <c r="C283" s="42">
        <f>ROUND(100*$B$5,0)</f>
        <v>19231</v>
      </c>
      <c r="D283" s="85" t="s">
        <v>533</v>
      </c>
      <c r="E283" s="62" t="s">
        <v>37</v>
      </c>
      <c r="F283" s="43" t="s">
        <v>33</v>
      </c>
      <c r="G283" s="50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s="53" customFormat="1" x14ac:dyDescent="0.2">
      <c r="A284" s="71" t="s">
        <v>504</v>
      </c>
      <c r="B284" s="47">
        <f t="shared" si="17"/>
        <v>11095</v>
      </c>
      <c r="C284" s="42">
        <f t="shared" si="18"/>
        <v>11539</v>
      </c>
      <c r="D284" s="85">
        <v>60</v>
      </c>
      <c r="E284" s="62" t="s">
        <v>37</v>
      </c>
      <c r="F284" s="43" t="s">
        <v>33</v>
      </c>
      <c r="G284" s="50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s="53" customFormat="1" x14ac:dyDescent="0.2">
      <c r="A285" s="71" t="s">
        <v>505</v>
      </c>
      <c r="B285" s="47">
        <f t="shared" si="17"/>
        <v>11095</v>
      </c>
      <c r="C285" s="42">
        <f t="shared" si="18"/>
        <v>11539</v>
      </c>
      <c r="D285" s="85">
        <v>60</v>
      </c>
      <c r="E285" s="62" t="s">
        <v>37</v>
      </c>
      <c r="F285" s="43" t="s">
        <v>33</v>
      </c>
      <c r="G285" s="50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s="53" customFormat="1" x14ac:dyDescent="0.2">
      <c r="A286" s="71" t="s">
        <v>506</v>
      </c>
      <c r="B286" s="47">
        <f t="shared" si="17"/>
        <v>44381</v>
      </c>
      <c r="C286" s="42">
        <f t="shared" si="18"/>
        <v>46154</v>
      </c>
      <c r="D286" s="85">
        <v>240</v>
      </c>
      <c r="E286" s="62" t="s">
        <v>37</v>
      </c>
      <c r="F286" s="43" t="s">
        <v>33</v>
      </c>
      <c r="G286" s="50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s="53" customFormat="1" x14ac:dyDescent="0.2">
      <c r="A287" s="71" t="s">
        <v>507</v>
      </c>
      <c r="B287" s="47">
        <f t="shared" si="17"/>
        <v>11095</v>
      </c>
      <c r="C287" s="42">
        <f t="shared" si="18"/>
        <v>11539</v>
      </c>
      <c r="D287" s="85">
        <v>60</v>
      </c>
      <c r="E287" s="62" t="s">
        <v>37</v>
      </c>
      <c r="F287" s="43" t="s">
        <v>33</v>
      </c>
      <c r="G287" s="50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s="53" customFormat="1" x14ac:dyDescent="0.2">
      <c r="A288" s="71" t="s">
        <v>508</v>
      </c>
      <c r="B288" s="47">
        <f t="shared" si="17"/>
        <v>11095</v>
      </c>
      <c r="C288" s="42">
        <f t="shared" si="18"/>
        <v>11539</v>
      </c>
      <c r="D288" s="85">
        <v>60</v>
      </c>
      <c r="E288" s="62" t="s">
        <v>37</v>
      </c>
      <c r="F288" s="43" t="s">
        <v>33</v>
      </c>
      <c r="G288" s="50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s="53" customFormat="1" x14ac:dyDescent="0.2">
      <c r="A289" s="71" t="s">
        <v>509</v>
      </c>
      <c r="B289" s="47">
        <f t="shared" si="17"/>
        <v>44381</v>
      </c>
      <c r="C289" s="42">
        <f t="shared" si="18"/>
        <v>46154</v>
      </c>
      <c r="D289" s="85">
        <v>240</v>
      </c>
      <c r="E289" s="62" t="s">
        <v>37</v>
      </c>
      <c r="F289" s="43" t="s">
        <v>33</v>
      </c>
      <c r="G289" s="50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s="53" customFormat="1" x14ac:dyDescent="0.2">
      <c r="A290" s="71" t="s">
        <v>252</v>
      </c>
      <c r="B290" s="47">
        <f t="shared" si="17"/>
        <v>1849</v>
      </c>
      <c r="C290" s="42">
        <f t="shared" si="18"/>
        <v>1923</v>
      </c>
      <c r="D290" s="85">
        <v>10</v>
      </c>
      <c r="E290" s="62" t="s">
        <v>37</v>
      </c>
      <c r="F290" s="43" t="s">
        <v>156</v>
      </c>
      <c r="G290" s="50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s="53" customFormat="1" x14ac:dyDescent="0.2">
      <c r="A291" s="71" t="s">
        <v>202</v>
      </c>
      <c r="B291" s="47">
        <f t="shared" si="17"/>
        <v>1849</v>
      </c>
      <c r="C291" s="42">
        <f t="shared" si="18"/>
        <v>1923</v>
      </c>
      <c r="D291" s="85">
        <v>10</v>
      </c>
      <c r="E291" s="62" t="s">
        <v>37</v>
      </c>
      <c r="F291" s="43" t="s">
        <v>156</v>
      </c>
      <c r="G291" s="50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s="53" customFormat="1" x14ac:dyDescent="0.2">
      <c r="A292" s="71" t="s">
        <v>343</v>
      </c>
      <c r="B292" s="47">
        <f t="shared" si="17"/>
        <v>1849</v>
      </c>
      <c r="C292" s="42">
        <f t="shared" si="18"/>
        <v>1923</v>
      </c>
      <c r="D292" s="85">
        <v>10</v>
      </c>
      <c r="E292" s="62" t="s">
        <v>342</v>
      </c>
      <c r="F292" s="43"/>
      <c r="G292" s="50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s="53" customFormat="1" ht="22.5" x14ac:dyDescent="0.2">
      <c r="A293" s="71" t="s">
        <v>344</v>
      </c>
      <c r="B293" s="47">
        <f t="shared" si="17"/>
        <v>1849</v>
      </c>
      <c r="C293" s="42">
        <f t="shared" si="18"/>
        <v>1923</v>
      </c>
      <c r="D293" s="85">
        <v>10</v>
      </c>
      <c r="E293" s="62" t="s">
        <v>342</v>
      </c>
      <c r="F293" s="43" t="s">
        <v>156</v>
      </c>
      <c r="G293" s="50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s="53" customFormat="1" ht="22.5" x14ac:dyDescent="0.2">
      <c r="A294" s="71" t="s">
        <v>345</v>
      </c>
      <c r="B294" s="47">
        <f t="shared" si="17"/>
        <v>1849</v>
      </c>
      <c r="C294" s="42">
        <f t="shared" si="18"/>
        <v>1923</v>
      </c>
      <c r="D294" s="85">
        <v>10</v>
      </c>
      <c r="E294" s="62" t="s">
        <v>342</v>
      </c>
      <c r="F294" s="43" t="s">
        <v>156</v>
      </c>
      <c r="G294" s="50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s="53" customFormat="1" x14ac:dyDescent="0.2">
      <c r="A295" s="71" t="s">
        <v>346</v>
      </c>
      <c r="B295" s="47">
        <f t="shared" si="17"/>
        <v>1849</v>
      </c>
      <c r="C295" s="42">
        <f t="shared" si="18"/>
        <v>1923</v>
      </c>
      <c r="D295" s="85">
        <v>10</v>
      </c>
      <c r="E295" s="62" t="s">
        <v>342</v>
      </c>
      <c r="F295" s="43" t="s">
        <v>156</v>
      </c>
      <c r="G295" s="50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s="53" customFormat="1" x14ac:dyDescent="0.2">
      <c r="A296" s="71" t="s">
        <v>347</v>
      </c>
      <c r="B296" s="47">
        <f t="shared" si="17"/>
        <v>1849</v>
      </c>
      <c r="C296" s="42">
        <f t="shared" si="18"/>
        <v>1923</v>
      </c>
      <c r="D296" s="85">
        <v>10</v>
      </c>
      <c r="E296" s="62" t="s">
        <v>342</v>
      </c>
      <c r="F296" s="43"/>
      <c r="G296" s="50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s="53" customFormat="1" ht="22.5" x14ac:dyDescent="0.2">
      <c r="A297" s="71" t="s">
        <v>348</v>
      </c>
      <c r="B297" s="47">
        <f t="shared" si="17"/>
        <v>1849</v>
      </c>
      <c r="C297" s="42">
        <f>ROUND(D297*$B$5,0)</f>
        <v>1923</v>
      </c>
      <c r="D297" s="85">
        <v>10</v>
      </c>
      <c r="E297" s="62" t="s">
        <v>342</v>
      </c>
      <c r="F297" s="43" t="s">
        <v>156</v>
      </c>
      <c r="G297" s="50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s="53" customFormat="1" x14ac:dyDescent="0.2">
      <c r="A298" s="71" t="s">
        <v>108</v>
      </c>
      <c r="B298" s="47">
        <f t="shared" si="17"/>
        <v>18492</v>
      </c>
      <c r="C298" s="42">
        <f t="shared" ref="C298:C311" si="19">ROUND(D298*$B$5,0)</f>
        <v>19231</v>
      </c>
      <c r="D298" s="85">
        <v>100</v>
      </c>
      <c r="E298" s="62" t="s">
        <v>74</v>
      </c>
      <c r="F298" s="43" t="s">
        <v>33</v>
      </c>
      <c r="G298" s="50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s="53" customFormat="1" x14ac:dyDescent="0.2">
      <c r="A299" s="71" t="s">
        <v>43</v>
      </c>
      <c r="B299" s="47">
        <f t="shared" si="17"/>
        <v>1849</v>
      </c>
      <c r="C299" s="42">
        <f t="shared" si="19"/>
        <v>1923</v>
      </c>
      <c r="D299" s="85">
        <v>10</v>
      </c>
      <c r="E299" s="62" t="s">
        <v>74</v>
      </c>
      <c r="F299" s="43" t="s">
        <v>33</v>
      </c>
      <c r="G299" s="50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s="53" customFormat="1" x14ac:dyDescent="0.2">
      <c r="A300" s="71" t="s">
        <v>510</v>
      </c>
      <c r="B300" s="47">
        <f t="shared" si="17"/>
        <v>1849</v>
      </c>
      <c r="C300" s="42">
        <f t="shared" si="19"/>
        <v>1923</v>
      </c>
      <c r="D300" s="85">
        <v>10</v>
      </c>
      <c r="E300" s="62" t="s">
        <v>74</v>
      </c>
      <c r="F300" s="43" t="s">
        <v>33</v>
      </c>
      <c r="G300" s="50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s="53" customFormat="1" x14ac:dyDescent="0.2">
      <c r="A301" s="71" t="s">
        <v>44</v>
      </c>
      <c r="B301" s="47">
        <f t="shared" si="17"/>
        <v>18492</v>
      </c>
      <c r="C301" s="42">
        <f t="shared" si="19"/>
        <v>19231</v>
      </c>
      <c r="D301" s="85">
        <v>100</v>
      </c>
      <c r="E301" s="62" t="s">
        <v>74</v>
      </c>
      <c r="F301" s="43" t="s">
        <v>33</v>
      </c>
      <c r="G301" s="50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s="53" customFormat="1" x14ac:dyDescent="0.2">
      <c r="A302" s="71" t="s">
        <v>191</v>
      </c>
      <c r="B302" s="47">
        <f t="shared" si="17"/>
        <v>18492</v>
      </c>
      <c r="C302" s="42">
        <f t="shared" si="19"/>
        <v>19231</v>
      </c>
      <c r="D302" s="85">
        <v>100</v>
      </c>
      <c r="E302" s="62" t="s">
        <v>74</v>
      </c>
      <c r="F302" s="43" t="s">
        <v>33</v>
      </c>
      <c r="G302" s="50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s="53" customFormat="1" x14ac:dyDescent="0.2">
      <c r="A303" s="71" t="s">
        <v>192</v>
      </c>
      <c r="B303" s="47">
        <f t="shared" si="17"/>
        <v>4623</v>
      </c>
      <c r="C303" s="42">
        <f t="shared" si="19"/>
        <v>4808</v>
      </c>
      <c r="D303" s="85">
        <v>25</v>
      </c>
      <c r="E303" s="62" t="s">
        <v>74</v>
      </c>
      <c r="F303" s="43" t="s">
        <v>156</v>
      </c>
      <c r="G303" s="50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s="53" customFormat="1" x14ac:dyDescent="0.2">
      <c r="A304" s="71" t="s">
        <v>193</v>
      </c>
      <c r="B304" s="47">
        <f t="shared" si="17"/>
        <v>1849</v>
      </c>
      <c r="C304" s="42">
        <f t="shared" si="19"/>
        <v>1923</v>
      </c>
      <c r="D304" s="85">
        <v>10</v>
      </c>
      <c r="E304" s="62" t="s">
        <v>74</v>
      </c>
      <c r="F304" s="43" t="s">
        <v>156</v>
      </c>
      <c r="G304" s="50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s="53" customFormat="1" x14ac:dyDescent="0.2">
      <c r="A305" s="71" t="s">
        <v>194</v>
      </c>
      <c r="B305" s="47">
        <f t="shared" si="17"/>
        <v>1849</v>
      </c>
      <c r="C305" s="42">
        <f t="shared" si="19"/>
        <v>1923</v>
      </c>
      <c r="D305" s="85">
        <v>10</v>
      </c>
      <c r="E305" s="62" t="s">
        <v>74</v>
      </c>
      <c r="F305" s="43" t="s">
        <v>156</v>
      </c>
      <c r="G305" s="50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s="53" customFormat="1" x14ac:dyDescent="0.2">
      <c r="A306" s="71" t="s">
        <v>195</v>
      </c>
      <c r="B306" s="47">
        <f t="shared" si="17"/>
        <v>11095</v>
      </c>
      <c r="C306" s="42">
        <f t="shared" si="19"/>
        <v>11539</v>
      </c>
      <c r="D306" s="85">
        <v>60</v>
      </c>
      <c r="E306" s="62" t="s">
        <v>74</v>
      </c>
      <c r="F306" s="43" t="s">
        <v>156</v>
      </c>
      <c r="G306" s="50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s="53" customFormat="1" x14ac:dyDescent="0.2">
      <c r="A307" s="71" t="s">
        <v>196</v>
      </c>
      <c r="B307" s="47">
        <f t="shared" si="17"/>
        <v>3698</v>
      </c>
      <c r="C307" s="42">
        <f t="shared" si="19"/>
        <v>3846</v>
      </c>
      <c r="D307" s="85">
        <v>20</v>
      </c>
      <c r="E307" s="62" t="s">
        <v>74</v>
      </c>
      <c r="F307" s="43" t="s">
        <v>156</v>
      </c>
      <c r="G307" s="50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s="53" customFormat="1" x14ac:dyDescent="0.2">
      <c r="A308" s="71" t="s">
        <v>511</v>
      </c>
      <c r="B308" s="47">
        <f t="shared" si="17"/>
        <v>36984</v>
      </c>
      <c r="C308" s="42">
        <f t="shared" si="19"/>
        <v>38462</v>
      </c>
      <c r="D308" s="85">
        <v>200</v>
      </c>
      <c r="E308" s="62" t="s">
        <v>74</v>
      </c>
      <c r="F308" s="43" t="s">
        <v>156</v>
      </c>
      <c r="G308" s="50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s="53" customFormat="1" x14ac:dyDescent="0.2">
      <c r="A309" s="71" t="s">
        <v>512</v>
      </c>
      <c r="B309" s="31">
        <f>ROUND(500*$B$3,0)</f>
        <v>92460</v>
      </c>
      <c r="C309" s="42">
        <f t="shared" si="19"/>
        <v>38462</v>
      </c>
      <c r="D309" s="85">
        <v>200</v>
      </c>
      <c r="E309" s="62" t="s">
        <v>74</v>
      </c>
      <c r="F309" s="43" t="s">
        <v>156</v>
      </c>
      <c r="G309" s="50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s="53" customFormat="1" x14ac:dyDescent="0.2">
      <c r="A310" s="71" t="s">
        <v>63</v>
      </c>
      <c r="B310" s="47">
        <f t="shared" si="17"/>
        <v>3698</v>
      </c>
      <c r="C310" s="42">
        <f t="shared" si="19"/>
        <v>3846</v>
      </c>
      <c r="D310" s="85">
        <v>20</v>
      </c>
      <c r="E310" s="62" t="s">
        <v>74</v>
      </c>
      <c r="F310" s="43" t="s">
        <v>156</v>
      </c>
      <c r="G310" s="50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s="53" customFormat="1" x14ac:dyDescent="0.2">
      <c r="A311" s="71" t="s">
        <v>64</v>
      </c>
      <c r="B311" s="47">
        <f t="shared" si="17"/>
        <v>3698</v>
      </c>
      <c r="C311" s="42">
        <f t="shared" si="19"/>
        <v>3846</v>
      </c>
      <c r="D311" s="85">
        <v>20</v>
      </c>
      <c r="E311" s="62" t="s">
        <v>74</v>
      </c>
      <c r="F311" s="43" t="s">
        <v>156</v>
      </c>
      <c r="G311" s="50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s="53" customFormat="1" x14ac:dyDescent="0.2">
      <c r="A312" s="71" t="s">
        <v>65</v>
      </c>
      <c r="B312" s="47">
        <f t="shared" si="17"/>
        <v>3698</v>
      </c>
      <c r="C312" s="42">
        <f>ROUND(D312*$B$5,0)</f>
        <v>3846</v>
      </c>
      <c r="D312" s="85">
        <v>20</v>
      </c>
      <c r="E312" s="62" t="s">
        <v>74</v>
      </c>
      <c r="F312" s="43" t="s">
        <v>156</v>
      </c>
      <c r="G312" s="50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s="53" customFormat="1" x14ac:dyDescent="0.2">
      <c r="A313" s="71" t="s">
        <v>66</v>
      </c>
      <c r="B313" s="47">
        <f t="shared" si="17"/>
        <v>3698</v>
      </c>
      <c r="C313" s="42">
        <f t="shared" ref="C313:C341" si="20">ROUND(D313*$B$5,0)</f>
        <v>3846</v>
      </c>
      <c r="D313" s="85">
        <v>20</v>
      </c>
      <c r="E313" s="62" t="s">
        <v>74</v>
      </c>
      <c r="F313" s="43" t="s">
        <v>156</v>
      </c>
      <c r="G313" s="50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s="53" customFormat="1" x14ac:dyDescent="0.2">
      <c r="A314" s="71" t="s">
        <v>67</v>
      </c>
      <c r="B314" s="47">
        <f t="shared" si="17"/>
        <v>3698</v>
      </c>
      <c r="C314" s="42">
        <f t="shared" si="20"/>
        <v>3846</v>
      </c>
      <c r="D314" s="85">
        <v>20</v>
      </c>
      <c r="E314" s="62" t="s">
        <v>74</v>
      </c>
      <c r="F314" s="43" t="s">
        <v>156</v>
      </c>
      <c r="G314" s="50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s="53" customFormat="1" x14ac:dyDescent="0.2">
      <c r="A315" s="71" t="s">
        <v>197</v>
      </c>
      <c r="B315" s="47">
        <f t="shared" si="17"/>
        <v>3698</v>
      </c>
      <c r="C315" s="42">
        <f t="shared" si="20"/>
        <v>3846</v>
      </c>
      <c r="D315" s="85">
        <v>20</v>
      </c>
      <c r="E315" s="62" t="s">
        <v>74</v>
      </c>
      <c r="F315" s="43" t="s">
        <v>156</v>
      </c>
      <c r="G315" s="50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s="53" customFormat="1" x14ac:dyDescent="0.2">
      <c r="A316" s="71" t="s">
        <v>89</v>
      </c>
      <c r="B316" s="47">
        <f t="shared" si="17"/>
        <v>3698</v>
      </c>
      <c r="C316" s="42">
        <f t="shared" si="20"/>
        <v>3846</v>
      </c>
      <c r="D316" s="85">
        <v>20</v>
      </c>
      <c r="E316" s="62" t="s">
        <v>74</v>
      </c>
      <c r="F316" s="43" t="s">
        <v>156</v>
      </c>
      <c r="G316" s="50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s="53" customFormat="1" x14ac:dyDescent="0.2">
      <c r="A317" s="71" t="s">
        <v>198</v>
      </c>
      <c r="B317" s="47">
        <f t="shared" si="17"/>
        <v>3698</v>
      </c>
      <c r="C317" s="42">
        <f t="shared" si="20"/>
        <v>3846</v>
      </c>
      <c r="D317" s="85">
        <v>20</v>
      </c>
      <c r="E317" s="62" t="s">
        <v>74</v>
      </c>
      <c r="F317" s="43" t="s">
        <v>156</v>
      </c>
      <c r="G317" s="50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s="53" customFormat="1" x14ac:dyDescent="0.2">
      <c r="A318" s="71" t="s">
        <v>127</v>
      </c>
      <c r="B318" s="47">
        <f t="shared" si="17"/>
        <v>3698</v>
      </c>
      <c r="C318" s="42">
        <f t="shared" si="20"/>
        <v>3846</v>
      </c>
      <c r="D318" s="85">
        <v>20</v>
      </c>
      <c r="E318" s="62" t="s">
        <v>74</v>
      </c>
      <c r="F318" s="43" t="s">
        <v>156</v>
      </c>
      <c r="G318" s="50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s="53" customFormat="1" ht="22.5" x14ac:dyDescent="0.2">
      <c r="A319" s="71" t="s">
        <v>297</v>
      </c>
      <c r="B319" s="47">
        <f t="shared" si="17"/>
        <v>3698</v>
      </c>
      <c r="C319" s="42">
        <f t="shared" si="20"/>
        <v>3846</v>
      </c>
      <c r="D319" s="85">
        <v>20</v>
      </c>
      <c r="E319" s="62" t="s">
        <v>293</v>
      </c>
      <c r="F319" s="43" t="s">
        <v>156</v>
      </c>
      <c r="G319" s="50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s="53" customFormat="1" ht="22.5" x14ac:dyDescent="0.2">
      <c r="A320" s="71" t="s">
        <v>298</v>
      </c>
      <c r="B320" s="47">
        <f t="shared" si="17"/>
        <v>3698</v>
      </c>
      <c r="C320" s="42">
        <f t="shared" si="20"/>
        <v>3846</v>
      </c>
      <c r="D320" s="85">
        <v>20</v>
      </c>
      <c r="E320" s="62" t="s">
        <v>293</v>
      </c>
      <c r="F320" s="43" t="s">
        <v>156</v>
      </c>
      <c r="G320" s="50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s="53" customFormat="1" ht="22.5" x14ac:dyDescent="0.2">
      <c r="A321" s="71" t="s">
        <v>299</v>
      </c>
      <c r="B321" s="47">
        <f t="shared" si="17"/>
        <v>3698</v>
      </c>
      <c r="C321" s="42">
        <f t="shared" si="20"/>
        <v>3846</v>
      </c>
      <c r="D321" s="85">
        <v>20</v>
      </c>
      <c r="E321" s="62" t="s">
        <v>293</v>
      </c>
      <c r="F321" s="43" t="s">
        <v>156</v>
      </c>
      <c r="G321" s="50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s="53" customFormat="1" ht="22.5" x14ac:dyDescent="0.2">
      <c r="A322" s="71" t="s">
        <v>300</v>
      </c>
      <c r="B322" s="47">
        <f t="shared" si="17"/>
        <v>3698</v>
      </c>
      <c r="C322" s="42">
        <f t="shared" si="20"/>
        <v>3846</v>
      </c>
      <c r="D322" s="85">
        <v>20</v>
      </c>
      <c r="E322" s="62" t="s">
        <v>293</v>
      </c>
      <c r="F322" s="43" t="s">
        <v>156</v>
      </c>
      <c r="G322" s="50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s="53" customFormat="1" ht="22.5" x14ac:dyDescent="0.2">
      <c r="A323" s="71" t="s">
        <v>301</v>
      </c>
      <c r="B323" s="31">
        <f>ROUND(240*$B$3,0)</f>
        <v>44381</v>
      </c>
      <c r="C323" s="42">
        <f t="shared" si="20"/>
        <v>3846</v>
      </c>
      <c r="D323" s="85">
        <v>20</v>
      </c>
      <c r="E323" s="62" t="s">
        <v>293</v>
      </c>
      <c r="F323" s="43" t="s">
        <v>33</v>
      </c>
      <c r="G323" s="50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s="53" customFormat="1" ht="22.5" x14ac:dyDescent="0.2">
      <c r="A324" s="71" t="s">
        <v>302</v>
      </c>
      <c r="B324" s="47">
        <f t="shared" si="17"/>
        <v>3698</v>
      </c>
      <c r="C324" s="42">
        <f t="shared" si="20"/>
        <v>3846</v>
      </c>
      <c r="D324" s="85">
        <v>20</v>
      </c>
      <c r="E324" s="62" t="s">
        <v>293</v>
      </c>
      <c r="F324" s="43" t="s">
        <v>156</v>
      </c>
      <c r="G324" s="50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s="53" customFormat="1" ht="33.75" x14ac:dyDescent="0.2">
      <c r="A325" s="71" t="s">
        <v>109</v>
      </c>
      <c r="B325" s="47" t="e">
        <f t="shared" si="17"/>
        <v>#VALUE!</v>
      </c>
      <c r="C325" s="42">
        <f>ROUND(500*$B$5,0)</f>
        <v>96155</v>
      </c>
      <c r="D325" s="85" t="s">
        <v>349</v>
      </c>
      <c r="E325" s="62" t="s">
        <v>75</v>
      </c>
      <c r="F325" s="43" t="s">
        <v>33</v>
      </c>
      <c r="G325" s="50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s="53" customFormat="1" ht="22.5" x14ac:dyDescent="0.2">
      <c r="A326" s="71" t="s">
        <v>58</v>
      </c>
      <c r="B326" s="47">
        <f t="shared" si="17"/>
        <v>92460</v>
      </c>
      <c r="C326" s="42">
        <f>ROUND(D326*$B$5,0)</f>
        <v>96155</v>
      </c>
      <c r="D326" s="85">
        <v>500</v>
      </c>
      <c r="E326" s="62" t="s">
        <v>75</v>
      </c>
      <c r="F326" s="43" t="s">
        <v>33</v>
      </c>
      <c r="G326" s="50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s="53" customFormat="1" x14ac:dyDescent="0.2">
      <c r="A327" s="71" t="s">
        <v>110</v>
      </c>
      <c r="B327" s="47">
        <f t="shared" si="17"/>
        <v>92460</v>
      </c>
      <c r="C327" s="42">
        <f t="shared" si="20"/>
        <v>96155</v>
      </c>
      <c r="D327" s="85">
        <v>500</v>
      </c>
      <c r="E327" s="62" t="s">
        <v>75</v>
      </c>
      <c r="F327" s="43" t="s">
        <v>33</v>
      </c>
      <c r="G327" s="50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s="53" customFormat="1" x14ac:dyDescent="0.2">
      <c r="A328" s="71" t="s">
        <v>513</v>
      </c>
      <c r="B328" s="47">
        <f t="shared" si="17"/>
        <v>92460</v>
      </c>
      <c r="C328" s="42">
        <f t="shared" si="20"/>
        <v>96155</v>
      </c>
      <c r="D328" s="85">
        <v>500</v>
      </c>
      <c r="E328" s="62" t="s">
        <v>75</v>
      </c>
      <c r="F328" s="43" t="s">
        <v>33</v>
      </c>
      <c r="G328" s="50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s="53" customFormat="1" x14ac:dyDescent="0.2">
      <c r="A329" s="71" t="s">
        <v>111</v>
      </c>
      <c r="B329" s="47">
        <f t="shared" si="17"/>
        <v>18492</v>
      </c>
      <c r="C329" s="42">
        <f t="shared" si="20"/>
        <v>19231</v>
      </c>
      <c r="D329" s="85">
        <v>100</v>
      </c>
      <c r="E329" s="62" t="s">
        <v>75</v>
      </c>
      <c r="F329" s="43" t="s">
        <v>33</v>
      </c>
      <c r="G329" s="50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s="53" customFormat="1" ht="22.5" x14ac:dyDescent="0.2">
      <c r="A330" s="71" t="s">
        <v>112</v>
      </c>
      <c r="B330" s="47">
        <f t="shared" si="17"/>
        <v>92460</v>
      </c>
      <c r="C330" s="42">
        <f t="shared" si="20"/>
        <v>96155</v>
      </c>
      <c r="D330" s="85">
        <v>500</v>
      </c>
      <c r="E330" s="62" t="s">
        <v>75</v>
      </c>
      <c r="F330" s="43" t="s">
        <v>33</v>
      </c>
      <c r="G330" s="50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s="53" customFormat="1" x14ac:dyDescent="0.2">
      <c r="A331" s="71" t="s">
        <v>514</v>
      </c>
      <c r="B331" s="47">
        <f t="shared" si="17"/>
        <v>4623</v>
      </c>
      <c r="C331" s="42">
        <f t="shared" si="20"/>
        <v>4808</v>
      </c>
      <c r="D331" s="85">
        <v>25</v>
      </c>
      <c r="E331" s="62" t="s">
        <v>75</v>
      </c>
      <c r="F331" s="43" t="s">
        <v>156</v>
      </c>
      <c r="G331" s="50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s="53" customFormat="1" x14ac:dyDescent="0.2">
      <c r="A332" s="71" t="s">
        <v>288</v>
      </c>
      <c r="B332" s="31">
        <f>ROUND(100*$B$3,0)</f>
        <v>18492</v>
      </c>
      <c r="C332" s="42">
        <f t="shared" si="20"/>
        <v>4808</v>
      </c>
      <c r="D332" s="85">
        <v>25</v>
      </c>
      <c r="E332" s="62" t="s">
        <v>75</v>
      </c>
      <c r="F332" s="43" t="s">
        <v>33</v>
      </c>
      <c r="G332" s="50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s="53" customFormat="1" x14ac:dyDescent="0.2">
      <c r="A333" s="71" t="s">
        <v>113</v>
      </c>
      <c r="B333" s="47">
        <f t="shared" ref="B333:B365" si="21">ROUND(D333*$B$3,0)</f>
        <v>11095</v>
      </c>
      <c r="C333" s="42">
        <f t="shared" si="20"/>
        <v>11539</v>
      </c>
      <c r="D333" s="85">
        <v>60</v>
      </c>
      <c r="E333" s="62" t="s">
        <v>75</v>
      </c>
      <c r="F333" s="43" t="s">
        <v>33</v>
      </c>
      <c r="G333" s="50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s="53" customFormat="1" x14ac:dyDescent="0.2">
      <c r="A334" s="71" t="s">
        <v>289</v>
      </c>
      <c r="B334" s="47">
        <f t="shared" si="21"/>
        <v>36984</v>
      </c>
      <c r="C334" s="42">
        <f t="shared" si="20"/>
        <v>38462</v>
      </c>
      <c r="D334" s="85">
        <v>200</v>
      </c>
      <c r="E334" s="62" t="s">
        <v>75</v>
      </c>
      <c r="F334" s="43" t="s">
        <v>33</v>
      </c>
      <c r="G334" s="50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s="53" customFormat="1" x14ac:dyDescent="0.2">
      <c r="A335" s="71" t="s">
        <v>114</v>
      </c>
      <c r="B335" s="47">
        <f t="shared" si="21"/>
        <v>36984</v>
      </c>
      <c r="C335" s="42">
        <f t="shared" si="20"/>
        <v>38462</v>
      </c>
      <c r="D335" s="85">
        <v>200</v>
      </c>
      <c r="E335" s="62" t="s">
        <v>75</v>
      </c>
      <c r="F335" s="43" t="s">
        <v>33</v>
      </c>
      <c r="G335" s="50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s="53" customFormat="1" x14ac:dyDescent="0.2">
      <c r="A336" s="71" t="s">
        <v>515</v>
      </c>
      <c r="B336" s="47">
        <f t="shared" si="21"/>
        <v>36984</v>
      </c>
      <c r="C336" s="42">
        <f t="shared" si="20"/>
        <v>38462</v>
      </c>
      <c r="D336" s="85">
        <v>200</v>
      </c>
      <c r="E336" s="62" t="s">
        <v>75</v>
      </c>
      <c r="F336" s="43" t="s">
        <v>156</v>
      </c>
      <c r="G336" s="50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s="53" customFormat="1" x14ac:dyDescent="0.2">
      <c r="A337" s="71" t="s">
        <v>290</v>
      </c>
      <c r="B337" s="47">
        <f t="shared" si="21"/>
        <v>36984</v>
      </c>
      <c r="C337" s="42">
        <f t="shared" si="20"/>
        <v>38462</v>
      </c>
      <c r="D337" s="85">
        <v>200</v>
      </c>
      <c r="E337" s="62" t="s">
        <v>75</v>
      </c>
      <c r="F337" s="43" t="s">
        <v>33</v>
      </c>
      <c r="G337" s="50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s="53" customFormat="1" x14ac:dyDescent="0.2">
      <c r="A338" s="71" t="s">
        <v>516</v>
      </c>
      <c r="B338" s="47">
        <f t="shared" si="21"/>
        <v>36984</v>
      </c>
      <c r="C338" s="42">
        <f t="shared" si="20"/>
        <v>38462</v>
      </c>
      <c r="D338" s="85">
        <v>200</v>
      </c>
      <c r="E338" s="62" t="s">
        <v>75</v>
      </c>
      <c r="F338" s="43" t="s">
        <v>33</v>
      </c>
      <c r="G338" s="50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s="53" customFormat="1" x14ac:dyDescent="0.2">
      <c r="A339" s="71" t="s">
        <v>115</v>
      </c>
      <c r="B339" s="47">
        <f t="shared" si="21"/>
        <v>36984</v>
      </c>
      <c r="C339" s="42">
        <f t="shared" si="20"/>
        <v>38462</v>
      </c>
      <c r="D339" s="85">
        <v>200</v>
      </c>
      <c r="E339" s="62" t="s">
        <v>75</v>
      </c>
      <c r="F339" s="43" t="s">
        <v>156</v>
      </c>
      <c r="G339" s="50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s="53" customFormat="1" x14ac:dyDescent="0.2">
      <c r="A340" s="71" t="s">
        <v>116</v>
      </c>
      <c r="B340" s="47">
        <f t="shared" si="21"/>
        <v>36984</v>
      </c>
      <c r="C340" s="42">
        <f t="shared" si="20"/>
        <v>38462</v>
      </c>
      <c r="D340" s="85">
        <v>200</v>
      </c>
      <c r="E340" s="62" t="s">
        <v>75</v>
      </c>
      <c r="F340" s="43" t="s">
        <v>156</v>
      </c>
      <c r="G340" s="50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s="53" customFormat="1" x14ac:dyDescent="0.2">
      <c r="A341" s="71" t="s">
        <v>117</v>
      </c>
      <c r="B341" s="47">
        <f t="shared" si="21"/>
        <v>11095</v>
      </c>
      <c r="C341" s="42">
        <f t="shared" si="20"/>
        <v>11539</v>
      </c>
      <c r="D341" s="85">
        <v>60</v>
      </c>
      <c r="E341" s="62" t="s">
        <v>75</v>
      </c>
      <c r="F341" s="43" t="s">
        <v>33</v>
      </c>
      <c r="G341" s="50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s="53" customFormat="1" ht="33.75" x14ac:dyDescent="0.2">
      <c r="A342" s="71" t="s">
        <v>118</v>
      </c>
      <c r="B342" s="47" t="e">
        <f t="shared" si="21"/>
        <v>#VALUE!</v>
      </c>
      <c r="C342" s="42">
        <f>ROUND(240*$B$5,0)</f>
        <v>46154</v>
      </c>
      <c r="D342" s="85" t="s">
        <v>365</v>
      </c>
      <c r="E342" s="62" t="s">
        <v>75</v>
      </c>
      <c r="F342" s="43" t="s">
        <v>33</v>
      </c>
      <c r="G342" s="50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s="53" customFormat="1" x14ac:dyDescent="0.2">
      <c r="A343" s="71" t="s">
        <v>119</v>
      </c>
      <c r="B343" s="47">
        <f t="shared" si="21"/>
        <v>11095</v>
      </c>
      <c r="C343" s="42">
        <f>ROUND(D343*$B$5,0)</f>
        <v>11539</v>
      </c>
      <c r="D343" s="85">
        <v>60</v>
      </c>
      <c r="E343" s="62" t="s">
        <v>75</v>
      </c>
      <c r="F343" s="43" t="s">
        <v>156</v>
      </c>
      <c r="G343" s="50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s="53" customFormat="1" x14ac:dyDescent="0.2">
      <c r="A344" s="71" t="s">
        <v>120</v>
      </c>
      <c r="B344" s="47">
        <f t="shared" si="21"/>
        <v>11095</v>
      </c>
      <c r="C344" s="42">
        <f t="shared" ref="C344:C351" si="22">ROUND(D344*$B$5,0)</f>
        <v>11539</v>
      </c>
      <c r="D344" s="85">
        <v>60</v>
      </c>
      <c r="E344" s="62" t="s">
        <v>75</v>
      </c>
      <c r="F344" s="43" t="s">
        <v>156</v>
      </c>
      <c r="G344" s="50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s="53" customFormat="1" x14ac:dyDescent="0.2">
      <c r="A345" s="71" t="s">
        <v>121</v>
      </c>
      <c r="B345" s="47">
        <f t="shared" si="21"/>
        <v>22190</v>
      </c>
      <c r="C345" s="42">
        <f t="shared" si="22"/>
        <v>23077</v>
      </c>
      <c r="D345" s="85">
        <v>120</v>
      </c>
      <c r="E345" s="62" t="s">
        <v>75</v>
      </c>
      <c r="F345" s="43" t="s">
        <v>156</v>
      </c>
      <c r="G345" s="50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s="53" customFormat="1" x14ac:dyDescent="0.2">
      <c r="A346" s="71" t="s">
        <v>122</v>
      </c>
      <c r="B346" s="47">
        <f t="shared" si="21"/>
        <v>4623</v>
      </c>
      <c r="C346" s="42">
        <f t="shared" si="22"/>
        <v>4808</v>
      </c>
      <c r="D346" s="85">
        <v>25</v>
      </c>
      <c r="E346" s="62" t="s">
        <v>75</v>
      </c>
      <c r="F346" s="43" t="s">
        <v>156</v>
      </c>
      <c r="G346" s="50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s="53" customFormat="1" x14ac:dyDescent="0.2">
      <c r="A347" s="71" t="s">
        <v>123</v>
      </c>
      <c r="B347" s="47">
        <f t="shared" si="21"/>
        <v>4623</v>
      </c>
      <c r="C347" s="42">
        <f t="shared" si="22"/>
        <v>4808</v>
      </c>
      <c r="D347" s="85">
        <v>25</v>
      </c>
      <c r="E347" s="62" t="s">
        <v>75</v>
      </c>
      <c r="F347" s="43" t="s">
        <v>33</v>
      </c>
      <c r="G347" s="50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s="53" customFormat="1" x14ac:dyDescent="0.2">
      <c r="A348" s="71" t="s">
        <v>49</v>
      </c>
      <c r="B348" s="47">
        <f t="shared" si="21"/>
        <v>18492</v>
      </c>
      <c r="C348" s="42">
        <f t="shared" si="22"/>
        <v>19231</v>
      </c>
      <c r="D348" s="85">
        <v>100</v>
      </c>
      <c r="E348" s="62" t="s">
        <v>75</v>
      </c>
      <c r="F348" s="43" t="s">
        <v>33</v>
      </c>
      <c r="G348" s="50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s="53" customFormat="1" x14ac:dyDescent="0.2">
      <c r="A349" s="71" t="s">
        <v>50</v>
      </c>
      <c r="B349" s="47">
        <f t="shared" si="21"/>
        <v>18492</v>
      </c>
      <c r="C349" s="42">
        <f t="shared" si="22"/>
        <v>19231</v>
      </c>
      <c r="D349" s="85">
        <v>100</v>
      </c>
      <c r="E349" s="62" t="s">
        <v>75</v>
      </c>
      <c r="F349" s="43" t="s">
        <v>156</v>
      </c>
      <c r="G349" s="50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s="53" customFormat="1" x14ac:dyDescent="0.2">
      <c r="A350" s="71" t="s">
        <v>351</v>
      </c>
      <c r="B350" s="47">
        <f t="shared" si="21"/>
        <v>22190</v>
      </c>
      <c r="C350" s="42">
        <f t="shared" si="22"/>
        <v>23077</v>
      </c>
      <c r="D350" s="85">
        <v>120</v>
      </c>
      <c r="E350" s="62" t="s">
        <v>75</v>
      </c>
      <c r="F350" s="43" t="s">
        <v>156</v>
      </c>
      <c r="G350" s="50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s="53" customFormat="1" x14ac:dyDescent="0.2">
      <c r="A351" s="71" t="s">
        <v>517</v>
      </c>
      <c r="B351" s="47">
        <f t="shared" si="21"/>
        <v>36984</v>
      </c>
      <c r="C351" s="42">
        <f t="shared" si="22"/>
        <v>38462</v>
      </c>
      <c r="D351" s="85">
        <v>200</v>
      </c>
      <c r="E351" s="62" t="s">
        <v>75</v>
      </c>
      <c r="F351" s="43" t="s">
        <v>33</v>
      </c>
      <c r="G351" s="50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s="53" customFormat="1" ht="33.75" x14ac:dyDescent="0.2">
      <c r="A352" s="71" t="s">
        <v>518</v>
      </c>
      <c r="B352" s="47" t="e">
        <f t="shared" si="21"/>
        <v>#VALUE!</v>
      </c>
      <c r="C352" s="42">
        <f>ROUND(100*$B$5,0)</f>
        <v>19231</v>
      </c>
      <c r="D352" s="85" t="s">
        <v>366</v>
      </c>
      <c r="E352" s="62" t="s">
        <v>75</v>
      </c>
      <c r="F352" s="43" t="s">
        <v>33</v>
      </c>
      <c r="G352" s="50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s="53" customFormat="1" x14ac:dyDescent="0.2">
      <c r="A353" s="71" t="s">
        <v>303</v>
      </c>
      <c r="B353" s="47">
        <f t="shared" si="21"/>
        <v>1849</v>
      </c>
      <c r="C353" s="42">
        <f>ROUND(D353*$B$5,0)</f>
        <v>1923</v>
      </c>
      <c r="D353" s="85">
        <v>10</v>
      </c>
      <c r="E353" s="62" t="s">
        <v>294</v>
      </c>
      <c r="F353" s="43" t="s">
        <v>156</v>
      </c>
      <c r="G353" s="50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s="53" customFormat="1" x14ac:dyDescent="0.2">
      <c r="A354" s="71" t="s">
        <v>304</v>
      </c>
      <c r="B354" s="47">
        <f t="shared" si="21"/>
        <v>1849</v>
      </c>
      <c r="C354" s="42">
        <f t="shared" ref="C354:C386" si="23">ROUND(D354*$B$5,0)</f>
        <v>1923</v>
      </c>
      <c r="D354" s="85">
        <v>10</v>
      </c>
      <c r="E354" s="62" t="s">
        <v>294</v>
      </c>
      <c r="F354" s="43" t="s">
        <v>156</v>
      </c>
      <c r="G354" s="50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s="53" customFormat="1" x14ac:dyDescent="0.2">
      <c r="A355" s="71" t="s">
        <v>305</v>
      </c>
      <c r="B355" s="47">
        <f t="shared" si="21"/>
        <v>925</v>
      </c>
      <c r="C355" s="42">
        <f t="shared" si="23"/>
        <v>962</v>
      </c>
      <c r="D355" s="85">
        <v>5</v>
      </c>
      <c r="E355" s="62" t="s">
        <v>294</v>
      </c>
      <c r="F355" s="43" t="s">
        <v>156</v>
      </c>
      <c r="G355" s="50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s="53" customFormat="1" x14ac:dyDescent="0.2">
      <c r="A356" s="71" t="s">
        <v>306</v>
      </c>
      <c r="B356" s="47">
        <f t="shared" si="21"/>
        <v>925</v>
      </c>
      <c r="C356" s="42">
        <f t="shared" si="23"/>
        <v>962</v>
      </c>
      <c r="D356" s="85">
        <v>5</v>
      </c>
      <c r="E356" s="62" t="s">
        <v>294</v>
      </c>
      <c r="F356" s="43" t="s">
        <v>156</v>
      </c>
      <c r="G356" s="50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s="53" customFormat="1" x14ac:dyDescent="0.2">
      <c r="A357" s="71" t="s">
        <v>307</v>
      </c>
      <c r="B357" s="47">
        <f t="shared" si="21"/>
        <v>1849</v>
      </c>
      <c r="C357" s="42">
        <f t="shared" si="23"/>
        <v>1923</v>
      </c>
      <c r="D357" s="85">
        <v>10</v>
      </c>
      <c r="E357" s="62" t="s">
        <v>294</v>
      </c>
      <c r="F357" s="43" t="s">
        <v>156</v>
      </c>
      <c r="G357" s="50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s="53" customFormat="1" x14ac:dyDescent="0.2">
      <c r="A358" s="71" t="s">
        <v>308</v>
      </c>
      <c r="B358" s="47">
        <f t="shared" si="21"/>
        <v>3698</v>
      </c>
      <c r="C358" s="42">
        <f t="shared" si="23"/>
        <v>3846</v>
      </c>
      <c r="D358" s="85">
        <v>20</v>
      </c>
      <c r="E358" s="62" t="s">
        <v>294</v>
      </c>
      <c r="F358" s="43" t="s">
        <v>156</v>
      </c>
      <c r="G358" s="50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s="53" customFormat="1" x14ac:dyDescent="0.2">
      <c r="A359" s="71" t="s">
        <v>309</v>
      </c>
      <c r="B359" s="47">
        <f t="shared" si="21"/>
        <v>3698</v>
      </c>
      <c r="C359" s="42">
        <f t="shared" si="23"/>
        <v>3846</v>
      </c>
      <c r="D359" s="85">
        <v>20</v>
      </c>
      <c r="E359" s="62" t="s">
        <v>294</v>
      </c>
      <c r="F359" s="43" t="s">
        <v>156</v>
      </c>
      <c r="G359" s="50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s="53" customFormat="1" x14ac:dyDescent="0.2">
      <c r="A360" s="71" t="s">
        <v>310</v>
      </c>
      <c r="B360" s="47">
        <f t="shared" si="21"/>
        <v>925</v>
      </c>
      <c r="C360" s="42">
        <f t="shared" si="23"/>
        <v>962</v>
      </c>
      <c r="D360" s="85">
        <v>5</v>
      </c>
      <c r="E360" s="62" t="s">
        <v>294</v>
      </c>
      <c r="F360" s="43" t="s">
        <v>156</v>
      </c>
      <c r="G360" s="50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s="53" customFormat="1" x14ac:dyDescent="0.2">
      <c r="A361" s="71" t="s">
        <v>311</v>
      </c>
      <c r="B361" s="47">
        <f t="shared" si="21"/>
        <v>3698</v>
      </c>
      <c r="C361" s="42">
        <f t="shared" si="23"/>
        <v>3846</v>
      </c>
      <c r="D361" s="85">
        <v>20</v>
      </c>
      <c r="E361" s="62" t="s">
        <v>294</v>
      </c>
      <c r="F361" s="43" t="s">
        <v>156</v>
      </c>
      <c r="G361" s="50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s="53" customFormat="1" x14ac:dyDescent="0.2">
      <c r="A362" s="71" t="s">
        <v>312</v>
      </c>
      <c r="B362" s="47">
        <f t="shared" si="21"/>
        <v>1849</v>
      </c>
      <c r="C362" s="42">
        <f t="shared" si="23"/>
        <v>1923</v>
      </c>
      <c r="D362" s="85">
        <v>10</v>
      </c>
      <c r="E362" s="62" t="s">
        <v>294</v>
      </c>
      <c r="F362" s="43" t="s">
        <v>156</v>
      </c>
      <c r="G362" s="50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s="53" customFormat="1" x14ac:dyDescent="0.2">
      <c r="A363" s="71" t="s">
        <v>313</v>
      </c>
      <c r="B363" s="47">
        <f t="shared" si="21"/>
        <v>3698</v>
      </c>
      <c r="C363" s="42">
        <f t="shared" si="23"/>
        <v>3846</v>
      </c>
      <c r="D363" s="85">
        <v>20</v>
      </c>
      <c r="E363" s="62" t="s">
        <v>295</v>
      </c>
      <c r="F363" s="43" t="s">
        <v>33</v>
      </c>
      <c r="G363" s="50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s="53" customFormat="1" ht="22.5" x14ac:dyDescent="0.2">
      <c r="A364" s="71" t="s">
        <v>314</v>
      </c>
      <c r="B364" s="47">
        <f t="shared" si="21"/>
        <v>3698</v>
      </c>
      <c r="C364" s="42">
        <f t="shared" si="23"/>
        <v>3846</v>
      </c>
      <c r="D364" s="85">
        <v>20</v>
      </c>
      <c r="E364" s="62" t="s">
        <v>295</v>
      </c>
      <c r="F364" s="43" t="s">
        <v>33</v>
      </c>
      <c r="G364" s="50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s="53" customFormat="1" x14ac:dyDescent="0.2">
      <c r="A365" s="71" t="s">
        <v>51</v>
      </c>
      <c r="B365" s="47">
        <f t="shared" si="21"/>
        <v>44381</v>
      </c>
      <c r="C365" s="42">
        <f t="shared" si="23"/>
        <v>46154</v>
      </c>
      <c r="D365" s="85">
        <v>240</v>
      </c>
      <c r="E365" s="62" t="s">
        <v>76</v>
      </c>
      <c r="F365" s="43" t="s">
        <v>33</v>
      </c>
      <c r="G365" s="50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s="53" customFormat="1" x14ac:dyDescent="0.2">
      <c r="A366" s="71" t="s">
        <v>52</v>
      </c>
      <c r="B366" s="47">
        <f t="shared" ref="B366:B429" si="24">ROUND(D366*$B$3,0)</f>
        <v>44381</v>
      </c>
      <c r="C366" s="42">
        <f t="shared" si="23"/>
        <v>46154</v>
      </c>
      <c r="D366" s="85">
        <v>240</v>
      </c>
      <c r="E366" s="62" t="s">
        <v>76</v>
      </c>
      <c r="F366" s="43" t="s">
        <v>33</v>
      </c>
      <c r="G366" s="50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s="53" customFormat="1" x14ac:dyDescent="0.2">
      <c r="A367" s="71" t="s">
        <v>201</v>
      </c>
      <c r="B367" s="31">
        <f>ROUND(1800*$B$3,0)</f>
        <v>332856</v>
      </c>
      <c r="C367" s="42">
        <f t="shared" si="23"/>
        <v>23077</v>
      </c>
      <c r="D367" s="85">
        <v>120</v>
      </c>
      <c r="E367" s="62" t="s">
        <v>76</v>
      </c>
      <c r="F367" s="43" t="s">
        <v>33</v>
      </c>
      <c r="G367" s="50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s="53" customFormat="1" x14ac:dyDescent="0.2">
      <c r="A368" s="71" t="s">
        <v>138</v>
      </c>
      <c r="B368" s="69">
        <f t="shared" si="24"/>
        <v>11095</v>
      </c>
      <c r="C368" s="42">
        <f t="shared" si="23"/>
        <v>11539</v>
      </c>
      <c r="D368" s="85">
        <v>60</v>
      </c>
      <c r="E368" s="62" t="s">
        <v>76</v>
      </c>
      <c r="F368" s="43" t="s">
        <v>156</v>
      </c>
      <c r="G368" s="50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s="53" customFormat="1" x14ac:dyDescent="0.2">
      <c r="A369" s="71" t="s">
        <v>139</v>
      </c>
      <c r="B369" s="69">
        <f t="shared" si="24"/>
        <v>1849</v>
      </c>
      <c r="C369" s="42">
        <f t="shared" si="23"/>
        <v>1923</v>
      </c>
      <c r="D369" s="85">
        <v>10</v>
      </c>
      <c r="E369" s="62" t="s">
        <v>76</v>
      </c>
      <c r="F369" s="43" t="s">
        <v>156</v>
      </c>
      <c r="G369" s="50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s="53" customFormat="1" x14ac:dyDescent="0.2">
      <c r="A370" s="71" t="s">
        <v>140</v>
      </c>
      <c r="B370" s="69">
        <f t="shared" si="24"/>
        <v>22190</v>
      </c>
      <c r="C370" s="42">
        <f t="shared" si="23"/>
        <v>23077</v>
      </c>
      <c r="D370" s="43">
        <v>120</v>
      </c>
      <c r="E370" s="62" t="s">
        <v>76</v>
      </c>
      <c r="F370" s="43" t="s">
        <v>33</v>
      </c>
      <c r="G370" s="50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s="53" customFormat="1" x14ac:dyDescent="0.2">
      <c r="A371" s="71" t="s">
        <v>288</v>
      </c>
      <c r="B371" s="69">
        <f t="shared" si="24"/>
        <v>4623</v>
      </c>
      <c r="C371" s="42">
        <f t="shared" si="23"/>
        <v>4808</v>
      </c>
      <c r="D371" s="43">
        <v>25</v>
      </c>
      <c r="E371" s="62" t="s">
        <v>76</v>
      </c>
      <c r="F371" s="43" t="s">
        <v>33</v>
      </c>
      <c r="G371" s="50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s="53" customFormat="1" x14ac:dyDescent="0.2">
      <c r="A372" s="71" t="s">
        <v>141</v>
      </c>
      <c r="B372" s="69">
        <f t="shared" si="24"/>
        <v>11095</v>
      </c>
      <c r="C372" s="42">
        <f t="shared" si="23"/>
        <v>11539</v>
      </c>
      <c r="D372" s="43">
        <v>60</v>
      </c>
      <c r="E372" s="62" t="s">
        <v>76</v>
      </c>
      <c r="F372" s="43" t="s">
        <v>33</v>
      </c>
      <c r="G372" s="50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s="53" customFormat="1" x14ac:dyDescent="0.2">
      <c r="A373" s="71" t="s">
        <v>142</v>
      </c>
      <c r="B373" s="69">
        <f t="shared" si="24"/>
        <v>11095</v>
      </c>
      <c r="C373" s="42">
        <f t="shared" si="23"/>
        <v>11539</v>
      </c>
      <c r="D373" s="43">
        <v>60</v>
      </c>
      <c r="E373" s="62" t="s">
        <v>76</v>
      </c>
      <c r="F373" s="43" t="s">
        <v>33</v>
      </c>
      <c r="G373" s="50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s="53" customFormat="1" x14ac:dyDescent="0.2">
      <c r="A374" s="71" t="s">
        <v>143</v>
      </c>
      <c r="B374" s="69">
        <f t="shared" si="24"/>
        <v>44381</v>
      </c>
      <c r="C374" s="42">
        <f t="shared" si="23"/>
        <v>46154</v>
      </c>
      <c r="D374" s="43">
        <v>240</v>
      </c>
      <c r="E374" s="62" t="s">
        <v>76</v>
      </c>
      <c r="F374" s="43" t="s">
        <v>33</v>
      </c>
      <c r="G374" s="50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s="53" customFormat="1" ht="22.5" x14ac:dyDescent="0.2">
      <c r="A375" s="71" t="s">
        <v>144</v>
      </c>
      <c r="B375" s="69">
        <f t="shared" si="24"/>
        <v>22190</v>
      </c>
      <c r="C375" s="42">
        <f t="shared" si="23"/>
        <v>23077</v>
      </c>
      <c r="D375" s="43">
        <v>120</v>
      </c>
      <c r="E375" s="62" t="s">
        <v>76</v>
      </c>
      <c r="F375" s="43" t="s">
        <v>33</v>
      </c>
      <c r="G375" s="50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s="58" customFormat="1" x14ac:dyDescent="0.2">
      <c r="A376" s="71" t="s">
        <v>145</v>
      </c>
      <c r="B376" s="69">
        <f t="shared" si="24"/>
        <v>22190</v>
      </c>
      <c r="C376" s="42">
        <f t="shared" si="23"/>
        <v>23077</v>
      </c>
      <c r="D376" s="43">
        <v>120</v>
      </c>
      <c r="E376" s="62" t="s">
        <v>76</v>
      </c>
      <c r="F376" s="43" t="s">
        <v>33</v>
      </c>
      <c r="G376" s="50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spans="1:27" s="58" customFormat="1" x14ac:dyDescent="0.2">
      <c r="A377" s="71" t="s">
        <v>146</v>
      </c>
      <c r="B377" s="69">
        <f t="shared" si="24"/>
        <v>44381</v>
      </c>
      <c r="C377" s="42">
        <f t="shared" si="23"/>
        <v>46154</v>
      </c>
      <c r="D377" s="43">
        <v>240</v>
      </c>
      <c r="E377" s="62" t="s">
        <v>76</v>
      </c>
      <c r="F377" s="43" t="s">
        <v>33</v>
      </c>
      <c r="G377" s="50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spans="1:27" s="58" customFormat="1" x14ac:dyDescent="0.2">
      <c r="A378" s="71" t="s">
        <v>147</v>
      </c>
      <c r="B378" s="69">
        <f t="shared" si="24"/>
        <v>11095</v>
      </c>
      <c r="C378" s="42">
        <f t="shared" si="23"/>
        <v>11539</v>
      </c>
      <c r="D378" s="43">
        <v>60</v>
      </c>
      <c r="E378" s="62" t="s">
        <v>76</v>
      </c>
      <c r="F378" s="43" t="s">
        <v>156</v>
      </c>
      <c r="G378" s="50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spans="1:27" s="58" customFormat="1" x14ac:dyDescent="0.2">
      <c r="A379" s="71" t="s">
        <v>148</v>
      </c>
      <c r="B379" s="69">
        <f t="shared" si="24"/>
        <v>11095</v>
      </c>
      <c r="C379" s="42">
        <f t="shared" si="23"/>
        <v>11539</v>
      </c>
      <c r="D379" s="43">
        <v>60</v>
      </c>
      <c r="E379" s="62" t="s">
        <v>76</v>
      </c>
      <c r="F379" s="43" t="s">
        <v>33</v>
      </c>
      <c r="G379" s="50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spans="1:27" s="53" customFormat="1" x14ac:dyDescent="0.2">
      <c r="A380" s="71" t="s">
        <v>164</v>
      </c>
      <c r="B380" s="69">
        <f t="shared" si="24"/>
        <v>11095</v>
      </c>
      <c r="C380" s="42">
        <f t="shared" si="23"/>
        <v>11539</v>
      </c>
      <c r="D380" s="43">
        <v>60</v>
      </c>
      <c r="E380" s="62" t="s">
        <v>76</v>
      </c>
      <c r="F380" s="43" t="s">
        <v>156</v>
      </c>
      <c r="G380" s="50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s="53" customFormat="1" x14ac:dyDescent="0.2">
      <c r="A381" s="71" t="s">
        <v>353</v>
      </c>
      <c r="B381" s="69">
        <f t="shared" si="24"/>
        <v>11095</v>
      </c>
      <c r="C381" s="42">
        <f t="shared" si="23"/>
        <v>11539</v>
      </c>
      <c r="D381" s="43">
        <v>60</v>
      </c>
      <c r="E381" s="62" t="s">
        <v>76</v>
      </c>
      <c r="F381" s="43" t="s">
        <v>156</v>
      </c>
      <c r="G381" s="50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s="53" customFormat="1" x14ac:dyDescent="0.2">
      <c r="A382" s="71" t="s">
        <v>354</v>
      </c>
      <c r="B382" s="69">
        <f t="shared" si="24"/>
        <v>11095</v>
      </c>
      <c r="C382" s="42">
        <f t="shared" si="23"/>
        <v>11539</v>
      </c>
      <c r="D382" s="43">
        <v>60</v>
      </c>
      <c r="E382" s="62" t="s">
        <v>76</v>
      </c>
      <c r="F382" s="43" t="s">
        <v>156</v>
      </c>
      <c r="G382" s="50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s="53" customFormat="1" x14ac:dyDescent="0.2">
      <c r="A383" s="71" t="s">
        <v>355</v>
      </c>
      <c r="B383" s="69">
        <f t="shared" si="24"/>
        <v>22190</v>
      </c>
      <c r="C383" s="42">
        <f t="shared" si="23"/>
        <v>23077</v>
      </c>
      <c r="D383" s="43">
        <v>120</v>
      </c>
      <c r="E383" s="62" t="s">
        <v>76</v>
      </c>
      <c r="F383" s="43" t="s">
        <v>33</v>
      </c>
      <c r="G383" s="50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s="53" customFormat="1" x14ac:dyDescent="0.2">
      <c r="A384" s="71" t="s">
        <v>356</v>
      </c>
      <c r="B384" s="69">
        <f t="shared" si="24"/>
        <v>11095</v>
      </c>
      <c r="C384" s="42">
        <f t="shared" si="23"/>
        <v>11539</v>
      </c>
      <c r="D384" s="43">
        <v>60</v>
      </c>
      <c r="E384" s="62" t="s">
        <v>76</v>
      </c>
      <c r="F384" s="43" t="s">
        <v>156</v>
      </c>
      <c r="G384" s="50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s="53" customFormat="1" ht="22.5" x14ac:dyDescent="0.2">
      <c r="A385" s="71" t="s">
        <v>357</v>
      </c>
      <c r="B385" s="69">
        <f t="shared" si="24"/>
        <v>22190</v>
      </c>
      <c r="C385" s="42">
        <f t="shared" si="23"/>
        <v>23077</v>
      </c>
      <c r="D385" s="43">
        <v>120</v>
      </c>
      <c r="E385" s="62" t="s">
        <v>76</v>
      </c>
      <c r="F385" s="43" t="s">
        <v>33</v>
      </c>
      <c r="G385" s="50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s="53" customFormat="1" x14ac:dyDescent="0.2">
      <c r="A386" s="71" t="s">
        <v>358</v>
      </c>
      <c r="B386" s="69">
        <f t="shared" si="24"/>
        <v>13684</v>
      </c>
      <c r="C386" s="42">
        <f t="shared" si="23"/>
        <v>14231</v>
      </c>
      <c r="D386" s="43">
        <v>74</v>
      </c>
      <c r="E386" s="62" t="s">
        <v>76</v>
      </c>
      <c r="F386" s="43" t="s">
        <v>33</v>
      </c>
      <c r="G386" s="50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s="53" customFormat="1" ht="33.75" x14ac:dyDescent="0.2">
      <c r="A387" s="71" t="s">
        <v>352</v>
      </c>
      <c r="B387" s="69" t="e">
        <f t="shared" si="24"/>
        <v>#VALUE!</v>
      </c>
      <c r="C387" s="42">
        <f>ROUND(1800*$B$5,0)</f>
        <v>346158</v>
      </c>
      <c r="D387" s="43" t="s">
        <v>367</v>
      </c>
      <c r="E387" s="62" t="s">
        <v>76</v>
      </c>
      <c r="F387" s="43" t="s">
        <v>33</v>
      </c>
      <c r="G387" s="50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s="53" customFormat="1" x14ac:dyDescent="0.2">
      <c r="A388" s="71" t="s">
        <v>359</v>
      </c>
      <c r="B388" s="69">
        <f t="shared" si="24"/>
        <v>11095</v>
      </c>
      <c r="C388" s="42">
        <f t="shared" ref="C388:C409" si="25">ROUND(D388*$B$5,0)</f>
        <v>11539</v>
      </c>
      <c r="D388" s="43">
        <v>60</v>
      </c>
      <c r="E388" s="62" t="s">
        <v>76</v>
      </c>
      <c r="F388" s="43" t="s">
        <v>33</v>
      </c>
      <c r="G388" s="50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s="53" customFormat="1" x14ac:dyDescent="0.2">
      <c r="A389" s="71" t="s">
        <v>360</v>
      </c>
      <c r="B389" s="69">
        <f t="shared" si="24"/>
        <v>11095</v>
      </c>
      <c r="C389" s="42">
        <f t="shared" si="25"/>
        <v>11539</v>
      </c>
      <c r="D389" s="43">
        <v>60</v>
      </c>
      <c r="E389" s="62" t="s">
        <v>76</v>
      </c>
      <c r="F389" s="43" t="s">
        <v>156</v>
      </c>
      <c r="G389" s="50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s="53" customFormat="1" x14ac:dyDescent="0.2">
      <c r="A390" s="71" t="s">
        <v>361</v>
      </c>
      <c r="B390" s="69">
        <f t="shared" si="24"/>
        <v>22190</v>
      </c>
      <c r="C390" s="42">
        <f t="shared" si="25"/>
        <v>23077</v>
      </c>
      <c r="D390" s="43">
        <v>120</v>
      </c>
      <c r="E390" s="62" t="s">
        <v>76</v>
      </c>
      <c r="F390" s="43" t="s">
        <v>156</v>
      </c>
      <c r="G390" s="50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s="53" customFormat="1" x14ac:dyDescent="0.2">
      <c r="A391" s="71" t="s">
        <v>362</v>
      </c>
      <c r="B391" s="69">
        <f t="shared" si="24"/>
        <v>22190</v>
      </c>
      <c r="C391" s="42">
        <f t="shared" si="25"/>
        <v>23077</v>
      </c>
      <c r="D391" s="43">
        <v>120</v>
      </c>
      <c r="E391" s="62" t="s">
        <v>76</v>
      </c>
      <c r="F391" s="43" t="s">
        <v>156</v>
      </c>
      <c r="G391" s="50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s="53" customFormat="1" x14ac:dyDescent="0.2">
      <c r="A392" s="71" t="s">
        <v>363</v>
      </c>
      <c r="B392" s="69">
        <f t="shared" si="24"/>
        <v>11095</v>
      </c>
      <c r="C392" s="42">
        <f t="shared" si="25"/>
        <v>11539</v>
      </c>
      <c r="D392" s="43">
        <v>60</v>
      </c>
      <c r="E392" s="62" t="s">
        <v>76</v>
      </c>
      <c r="F392" s="43" t="s">
        <v>33</v>
      </c>
      <c r="G392" s="50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s="53" customFormat="1" x14ac:dyDescent="0.2">
      <c r="A393" s="71" t="s">
        <v>364</v>
      </c>
      <c r="B393" s="69">
        <f t="shared" si="24"/>
        <v>22190</v>
      </c>
      <c r="C393" s="42">
        <f t="shared" si="25"/>
        <v>23077</v>
      </c>
      <c r="D393" s="43">
        <v>120</v>
      </c>
      <c r="E393" s="62" t="s">
        <v>76</v>
      </c>
      <c r="F393" s="43" t="s">
        <v>33</v>
      </c>
      <c r="G393" s="50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s="53" customFormat="1" x14ac:dyDescent="0.2">
      <c r="A394" s="71" t="s">
        <v>519</v>
      </c>
      <c r="B394" s="69">
        <f t="shared" si="24"/>
        <v>3698</v>
      </c>
      <c r="C394" s="42">
        <f t="shared" si="25"/>
        <v>3846</v>
      </c>
      <c r="D394" s="43">
        <v>20</v>
      </c>
      <c r="E394" s="62" t="s">
        <v>296</v>
      </c>
      <c r="F394" s="43" t="s">
        <v>33</v>
      </c>
      <c r="G394" s="50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s="53" customFormat="1" x14ac:dyDescent="0.2">
      <c r="A395" s="71" t="s">
        <v>520</v>
      </c>
      <c r="B395" s="69">
        <f t="shared" si="24"/>
        <v>22190</v>
      </c>
      <c r="C395" s="42">
        <f t="shared" si="25"/>
        <v>23077</v>
      </c>
      <c r="D395" s="43">
        <v>120</v>
      </c>
      <c r="E395" s="62" t="s">
        <v>296</v>
      </c>
      <c r="F395" s="43" t="s">
        <v>33</v>
      </c>
      <c r="G395" s="50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s="53" customFormat="1" x14ac:dyDescent="0.2">
      <c r="A396" s="71" t="s">
        <v>521</v>
      </c>
      <c r="B396" s="69">
        <f t="shared" si="24"/>
        <v>3698</v>
      </c>
      <c r="C396" s="42">
        <f t="shared" si="25"/>
        <v>3846</v>
      </c>
      <c r="D396" s="43">
        <v>20</v>
      </c>
      <c r="E396" s="62" t="s">
        <v>296</v>
      </c>
      <c r="F396" s="43" t="s">
        <v>33</v>
      </c>
      <c r="G396" s="50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s="53" customFormat="1" x14ac:dyDescent="0.2">
      <c r="A397" s="71" t="s">
        <v>522</v>
      </c>
      <c r="B397" s="69">
        <f t="shared" si="24"/>
        <v>22190</v>
      </c>
      <c r="C397" s="42">
        <f t="shared" si="25"/>
        <v>23077</v>
      </c>
      <c r="D397" s="43">
        <v>120</v>
      </c>
      <c r="E397" s="62" t="s">
        <v>296</v>
      </c>
      <c r="F397" s="43" t="s">
        <v>33</v>
      </c>
      <c r="G397" s="50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s="53" customFormat="1" x14ac:dyDescent="0.2">
      <c r="A398" s="71" t="s">
        <v>523</v>
      </c>
      <c r="B398" s="69">
        <f t="shared" si="24"/>
        <v>3698</v>
      </c>
      <c r="C398" s="42">
        <f t="shared" si="25"/>
        <v>3846</v>
      </c>
      <c r="D398" s="43">
        <v>20</v>
      </c>
      <c r="E398" s="62" t="s">
        <v>296</v>
      </c>
      <c r="F398" s="43" t="s">
        <v>33</v>
      </c>
      <c r="G398" s="50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s="53" customFormat="1" x14ac:dyDescent="0.2">
      <c r="A399" s="71" t="s">
        <v>524</v>
      </c>
      <c r="B399" s="69">
        <f t="shared" si="24"/>
        <v>22190</v>
      </c>
      <c r="C399" s="42">
        <f t="shared" si="25"/>
        <v>23077</v>
      </c>
      <c r="D399" s="43">
        <v>120</v>
      </c>
      <c r="E399" s="62" t="s">
        <v>296</v>
      </c>
      <c r="F399" s="43" t="s">
        <v>33</v>
      </c>
      <c r="G399" s="50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s="53" customFormat="1" x14ac:dyDescent="0.2">
      <c r="A400" s="71" t="s">
        <v>525</v>
      </c>
      <c r="B400" s="69">
        <f t="shared" si="24"/>
        <v>3698</v>
      </c>
      <c r="C400" s="42">
        <f t="shared" si="25"/>
        <v>3846</v>
      </c>
      <c r="D400" s="43">
        <v>20</v>
      </c>
      <c r="E400" s="62" t="s">
        <v>296</v>
      </c>
      <c r="F400" s="43" t="s">
        <v>33</v>
      </c>
      <c r="G400" s="50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s="53" customFormat="1" x14ac:dyDescent="0.2">
      <c r="A401" s="71" t="s">
        <v>526</v>
      </c>
      <c r="B401" s="69">
        <f t="shared" si="24"/>
        <v>22190</v>
      </c>
      <c r="C401" s="42">
        <f t="shared" si="25"/>
        <v>23077</v>
      </c>
      <c r="D401" s="43">
        <v>120</v>
      </c>
      <c r="E401" s="62" t="s">
        <v>296</v>
      </c>
      <c r="F401" s="43" t="s">
        <v>33</v>
      </c>
      <c r="G401" s="50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s="53" customFormat="1" x14ac:dyDescent="0.2">
      <c r="A402" s="71" t="s">
        <v>165</v>
      </c>
      <c r="B402" s="69">
        <f t="shared" si="24"/>
        <v>925</v>
      </c>
      <c r="C402" s="42">
        <f t="shared" si="25"/>
        <v>962</v>
      </c>
      <c r="D402" s="43">
        <v>5</v>
      </c>
      <c r="E402" s="62" t="s">
        <v>77</v>
      </c>
      <c r="F402" s="43" t="s">
        <v>156</v>
      </c>
      <c r="G402" s="50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s="53" customFormat="1" x14ac:dyDescent="0.2">
      <c r="A403" s="71" t="s">
        <v>166</v>
      </c>
      <c r="B403" s="69">
        <f t="shared" si="24"/>
        <v>925</v>
      </c>
      <c r="C403" s="42">
        <f t="shared" si="25"/>
        <v>962</v>
      </c>
      <c r="D403" s="43">
        <v>5</v>
      </c>
      <c r="E403" s="62" t="s">
        <v>77</v>
      </c>
      <c r="F403" s="43" t="s">
        <v>156</v>
      </c>
      <c r="G403" s="50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s="53" customFormat="1" x14ac:dyDescent="0.2">
      <c r="A404" s="71" t="s">
        <v>167</v>
      </c>
      <c r="B404" s="69">
        <f t="shared" si="24"/>
        <v>925</v>
      </c>
      <c r="C404" s="42">
        <f t="shared" si="25"/>
        <v>962</v>
      </c>
      <c r="D404" s="43">
        <v>5</v>
      </c>
      <c r="E404" s="62" t="s">
        <v>77</v>
      </c>
      <c r="F404" s="43" t="s">
        <v>156</v>
      </c>
      <c r="G404" s="50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s="53" customFormat="1" x14ac:dyDescent="0.2">
      <c r="A405" s="71" t="s">
        <v>168</v>
      </c>
      <c r="B405" s="69">
        <f t="shared" si="24"/>
        <v>925</v>
      </c>
      <c r="C405" s="42">
        <f t="shared" si="25"/>
        <v>962</v>
      </c>
      <c r="D405" s="43">
        <v>5</v>
      </c>
      <c r="E405" s="62" t="s">
        <v>77</v>
      </c>
      <c r="F405" s="43" t="s">
        <v>156</v>
      </c>
      <c r="G405" s="50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s="53" customFormat="1" x14ac:dyDescent="0.2">
      <c r="A406" s="71" t="s">
        <v>169</v>
      </c>
      <c r="B406" s="69">
        <f t="shared" si="24"/>
        <v>11095</v>
      </c>
      <c r="C406" s="42">
        <f t="shared" si="25"/>
        <v>11539</v>
      </c>
      <c r="D406" s="43">
        <v>60</v>
      </c>
      <c r="E406" s="62" t="s">
        <v>77</v>
      </c>
      <c r="F406" s="43" t="s">
        <v>33</v>
      </c>
      <c r="G406" s="50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s="53" customFormat="1" x14ac:dyDescent="0.2">
      <c r="A407" s="71" t="s">
        <v>170</v>
      </c>
      <c r="B407" s="69">
        <f t="shared" si="24"/>
        <v>925</v>
      </c>
      <c r="C407" s="42">
        <f t="shared" si="25"/>
        <v>962</v>
      </c>
      <c r="D407" s="43">
        <v>5</v>
      </c>
      <c r="E407" s="62" t="s">
        <v>77</v>
      </c>
      <c r="F407" s="43" t="s">
        <v>156</v>
      </c>
      <c r="G407" s="50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s="53" customFormat="1" x14ac:dyDescent="0.2">
      <c r="A408" s="71" t="s">
        <v>171</v>
      </c>
      <c r="B408" s="69">
        <f t="shared" si="24"/>
        <v>1849</v>
      </c>
      <c r="C408" s="42">
        <f t="shared" si="25"/>
        <v>1923</v>
      </c>
      <c r="D408" s="43">
        <v>10</v>
      </c>
      <c r="E408" s="62" t="s">
        <v>77</v>
      </c>
      <c r="F408" s="43" t="s">
        <v>33</v>
      </c>
      <c r="G408" s="50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s="53" customFormat="1" x14ac:dyDescent="0.2">
      <c r="A409" s="71" t="s">
        <v>84</v>
      </c>
      <c r="B409" s="69">
        <f t="shared" si="24"/>
        <v>925</v>
      </c>
      <c r="C409" s="42">
        <f t="shared" si="25"/>
        <v>962</v>
      </c>
      <c r="D409" s="43">
        <v>5</v>
      </c>
      <c r="E409" s="62" t="s">
        <v>77</v>
      </c>
      <c r="F409" s="43" t="s">
        <v>33</v>
      </c>
      <c r="G409" s="50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s="53" customFormat="1" ht="22.5" x14ac:dyDescent="0.2">
      <c r="A410" s="71" t="s">
        <v>172</v>
      </c>
      <c r="B410" s="69">
        <f t="shared" si="24"/>
        <v>1849</v>
      </c>
      <c r="C410" s="42">
        <f>ROUND(D410*$B$5,0)</f>
        <v>1923</v>
      </c>
      <c r="D410" s="43">
        <v>10</v>
      </c>
      <c r="E410" s="62" t="s">
        <v>77</v>
      </c>
      <c r="F410" s="43" t="s">
        <v>33</v>
      </c>
      <c r="G410" s="50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s="53" customFormat="1" x14ac:dyDescent="0.2">
      <c r="A411" s="71" t="s">
        <v>173</v>
      </c>
      <c r="B411" s="69">
        <f t="shared" si="24"/>
        <v>925</v>
      </c>
      <c r="C411" s="42">
        <f t="shared" ref="C411" si="26">ROUND(D411*$B$5,0)</f>
        <v>962</v>
      </c>
      <c r="D411" s="43">
        <v>5</v>
      </c>
      <c r="E411" s="62" t="s">
        <v>77</v>
      </c>
      <c r="F411" s="43" t="s">
        <v>156</v>
      </c>
      <c r="G411" s="50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s="53" customFormat="1" x14ac:dyDescent="0.2">
      <c r="A412" s="71" t="s">
        <v>174</v>
      </c>
      <c r="B412" s="69">
        <f t="shared" si="24"/>
        <v>3698</v>
      </c>
      <c r="C412" s="42">
        <f>ROUND(D412*$B$5,0)</f>
        <v>3846</v>
      </c>
      <c r="D412" s="43">
        <v>20</v>
      </c>
      <c r="E412" s="62" t="s">
        <v>77</v>
      </c>
      <c r="F412" s="43" t="s">
        <v>156</v>
      </c>
      <c r="G412" s="50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s="53" customFormat="1" x14ac:dyDescent="0.2">
      <c r="A413" s="71" t="s">
        <v>175</v>
      </c>
      <c r="B413" s="69">
        <f t="shared" si="24"/>
        <v>1849</v>
      </c>
      <c r="C413" s="42">
        <f t="shared" ref="C413:C459" si="27">ROUND(D413*$B$5,0)</f>
        <v>1923</v>
      </c>
      <c r="D413" s="43">
        <v>10</v>
      </c>
      <c r="E413" s="62" t="s">
        <v>77</v>
      </c>
      <c r="F413" s="43" t="s">
        <v>156</v>
      </c>
      <c r="G413" s="50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s="53" customFormat="1" x14ac:dyDescent="0.2">
      <c r="A414" s="71" t="s">
        <v>69</v>
      </c>
      <c r="B414" s="69">
        <f t="shared" si="24"/>
        <v>11095</v>
      </c>
      <c r="C414" s="42">
        <f t="shared" si="27"/>
        <v>11539</v>
      </c>
      <c r="D414" s="43">
        <v>60</v>
      </c>
      <c r="E414" s="62" t="s">
        <v>77</v>
      </c>
      <c r="F414" s="43" t="s">
        <v>33</v>
      </c>
      <c r="G414" s="50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s="53" customFormat="1" x14ac:dyDescent="0.2">
      <c r="A415" s="45" t="s">
        <v>70</v>
      </c>
      <c r="B415" s="69">
        <f t="shared" si="24"/>
        <v>11095</v>
      </c>
      <c r="C415" s="42">
        <f t="shared" si="27"/>
        <v>11539</v>
      </c>
      <c r="D415" s="43">
        <v>60</v>
      </c>
      <c r="E415" s="82" t="s">
        <v>78</v>
      </c>
      <c r="F415" s="43" t="s">
        <v>33</v>
      </c>
      <c r="G415" s="50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s="53" customFormat="1" x14ac:dyDescent="0.2">
      <c r="A416" s="45" t="s">
        <v>71</v>
      </c>
      <c r="B416" s="69">
        <f t="shared" si="24"/>
        <v>11095</v>
      </c>
      <c r="C416" s="42">
        <f t="shared" si="27"/>
        <v>11539</v>
      </c>
      <c r="D416" s="43">
        <v>60</v>
      </c>
      <c r="E416" s="82" t="s">
        <v>78</v>
      </c>
      <c r="F416" s="43" t="s">
        <v>156</v>
      </c>
      <c r="G416" s="50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s="53" customFormat="1" x14ac:dyDescent="0.2">
      <c r="A417" s="83" t="s">
        <v>72</v>
      </c>
      <c r="B417" s="69">
        <f t="shared" si="24"/>
        <v>11095</v>
      </c>
      <c r="C417" s="42">
        <f t="shared" si="27"/>
        <v>11539</v>
      </c>
      <c r="D417" s="89">
        <v>60</v>
      </c>
      <c r="E417" s="84" t="s">
        <v>78</v>
      </c>
      <c r="F417" s="89" t="s">
        <v>156</v>
      </c>
      <c r="G417" s="50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s="53" customFormat="1" x14ac:dyDescent="0.2">
      <c r="A418" s="45" t="s">
        <v>527</v>
      </c>
      <c r="B418" s="69">
        <f t="shared" ref="B418:B427" si="28">ROUND(D418*$B$3,0)</f>
        <v>11095</v>
      </c>
      <c r="C418" s="42">
        <f t="shared" si="27"/>
        <v>11539</v>
      </c>
      <c r="D418" s="43">
        <v>60</v>
      </c>
      <c r="E418" s="82" t="s">
        <v>78</v>
      </c>
      <c r="F418" s="89" t="s">
        <v>33</v>
      </c>
      <c r="G418" s="50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s="53" customFormat="1" x14ac:dyDescent="0.2">
      <c r="A419" s="45" t="s">
        <v>528</v>
      </c>
      <c r="B419" s="69">
        <f t="shared" si="28"/>
        <v>11095</v>
      </c>
      <c r="C419" s="42">
        <f t="shared" si="27"/>
        <v>11539</v>
      </c>
      <c r="D419" s="43">
        <v>60</v>
      </c>
      <c r="E419" s="82" t="s">
        <v>78</v>
      </c>
      <c r="F419" s="89" t="s">
        <v>33</v>
      </c>
      <c r="G419" s="50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s="53" customFormat="1" x14ac:dyDescent="0.2">
      <c r="A420" s="45" t="s">
        <v>73</v>
      </c>
      <c r="B420" s="69">
        <f t="shared" si="28"/>
        <v>1849</v>
      </c>
      <c r="C420" s="42">
        <f t="shared" si="27"/>
        <v>1923</v>
      </c>
      <c r="D420" s="43">
        <v>10</v>
      </c>
      <c r="E420" s="82" t="s">
        <v>78</v>
      </c>
      <c r="F420" s="89" t="s">
        <v>156</v>
      </c>
      <c r="G420" s="50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s="53" customFormat="1" x14ac:dyDescent="0.2">
      <c r="A421" s="45" t="s">
        <v>266</v>
      </c>
      <c r="B421" s="69">
        <f t="shared" si="28"/>
        <v>44381</v>
      </c>
      <c r="C421" s="42">
        <f t="shared" si="27"/>
        <v>46154</v>
      </c>
      <c r="D421" s="43">
        <v>240</v>
      </c>
      <c r="E421" s="82" t="s">
        <v>267</v>
      </c>
      <c r="F421" s="89" t="s">
        <v>33</v>
      </c>
      <c r="G421" s="50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s="53" customFormat="1" x14ac:dyDescent="0.2">
      <c r="A422" s="45" t="s">
        <v>268</v>
      </c>
      <c r="B422" s="48">
        <f t="shared" si="28"/>
        <v>221904</v>
      </c>
      <c r="C422" s="42">
        <f t="shared" si="27"/>
        <v>230772</v>
      </c>
      <c r="D422" s="43">
        <v>1200</v>
      </c>
      <c r="E422" s="82" t="s">
        <v>267</v>
      </c>
      <c r="F422" s="89" t="s">
        <v>33</v>
      </c>
      <c r="G422" s="50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s="53" customFormat="1" ht="22.5" x14ac:dyDescent="0.2">
      <c r="A423" s="45" t="s">
        <v>269</v>
      </c>
      <c r="B423" s="31" t="s">
        <v>478</v>
      </c>
      <c r="C423" s="42">
        <f t="shared" si="27"/>
        <v>23077</v>
      </c>
      <c r="D423" s="43">
        <v>120</v>
      </c>
      <c r="E423" s="82" t="s">
        <v>267</v>
      </c>
      <c r="F423" s="89" t="s">
        <v>33</v>
      </c>
      <c r="G423" s="50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s="53" customFormat="1" x14ac:dyDescent="0.2">
      <c r="A424" s="45" t="s">
        <v>270</v>
      </c>
      <c r="B424" s="48">
        <f t="shared" si="28"/>
        <v>110952</v>
      </c>
      <c r="C424" s="42">
        <f t="shared" si="27"/>
        <v>115386</v>
      </c>
      <c r="D424" s="43">
        <v>600</v>
      </c>
      <c r="E424" s="82" t="s">
        <v>267</v>
      </c>
      <c r="F424" s="89" t="s">
        <v>33</v>
      </c>
      <c r="G424" s="50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s="53" customFormat="1" ht="22.5" x14ac:dyDescent="0.2">
      <c r="A425" s="45" t="s">
        <v>271</v>
      </c>
      <c r="B425" s="31" t="s">
        <v>477</v>
      </c>
      <c r="C425" s="42">
        <f t="shared" si="27"/>
        <v>11539</v>
      </c>
      <c r="D425" s="43">
        <v>60</v>
      </c>
      <c r="E425" s="82" t="s">
        <v>267</v>
      </c>
      <c r="F425" s="89" t="s">
        <v>33</v>
      </c>
      <c r="G425" s="50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s="53" customFormat="1" x14ac:dyDescent="0.2">
      <c r="A426" s="45" t="s">
        <v>272</v>
      </c>
      <c r="B426" s="69">
        <f t="shared" si="28"/>
        <v>55476</v>
      </c>
      <c r="C426" s="42">
        <f t="shared" si="27"/>
        <v>57693</v>
      </c>
      <c r="D426" s="43">
        <v>300</v>
      </c>
      <c r="E426" s="82" t="s">
        <v>267</v>
      </c>
      <c r="F426" s="89" t="s">
        <v>33</v>
      </c>
      <c r="G426" s="50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s="53" customFormat="1" x14ac:dyDescent="0.2">
      <c r="A427" s="83" t="s">
        <v>273</v>
      </c>
      <c r="B427" s="78">
        <f t="shared" si="28"/>
        <v>22190</v>
      </c>
      <c r="C427" s="42">
        <f t="shared" si="27"/>
        <v>23077</v>
      </c>
      <c r="D427" s="89">
        <v>120</v>
      </c>
      <c r="E427" s="84" t="s">
        <v>267</v>
      </c>
      <c r="F427" s="89" t="s">
        <v>33</v>
      </c>
      <c r="G427" s="50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s="53" customFormat="1" x14ac:dyDescent="0.2">
      <c r="A428" s="68" t="s">
        <v>274</v>
      </c>
      <c r="B428" s="69">
        <f t="shared" si="24"/>
        <v>110952</v>
      </c>
      <c r="C428" s="42">
        <f t="shared" si="27"/>
        <v>115386</v>
      </c>
      <c r="D428" s="85">
        <v>600</v>
      </c>
      <c r="E428" s="68" t="s">
        <v>267</v>
      </c>
      <c r="F428" s="43" t="s">
        <v>33</v>
      </c>
      <c r="G428" s="50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s="53" customFormat="1" x14ac:dyDescent="0.2">
      <c r="A429" s="68" t="s">
        <v>275</v>
      </c>
      <c r="B429" s="69">
        <f t="shared" si="24"/>
        <v>22190</v>
      </c>
      <c r="C429" s="42">
        <f t="shared" si="27"/>
        <v>23077</v>
      </c>
      <c r="D429" s="85">
        <v>120</v>
      </c>
      <c r="E429" s="68" t="s">
        <v>267</v>
      </c>
      <c r="F429" s="43" t="s">
        <v>156</v>
      </c>
      <c r="G429" s="50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s="53" customFormat="1" x14ac:dyDescent="0.2">
      <c r="A430" s="68" t="s">
        <v>276</v>
      </c>
      <c r="B430" s="69">
        <f>D430*B3</f>
        <v>110951.99999999999</v>
      </c>
      <c r="C430" s="42">
        <f t="shared" si="27"/>
        <v>115386</v>
      </c>
      <c r="D430" s="85">
        <v>600</v>
      </c>
      <c r="E430" s="68" t="s">
        <v>267</v>
      </c>
      <c r="F430" s="43" t="s">
        <v>156</v>
      </c>
      <c r="G430" s="50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s="53" customFormat="1" x14ac:dyDescent="0.2">
      <c r="A431" s="68" t="s">
        <v>277</v>
      </c>
      <c r="B431" s="31">
        <f>ROUND(D431*$B$3,0)</f>
        <v>221904</v>
      </c>
      <c r="C431" s="42">
        <f t="shared" si="27"/>
        <v>230772</v>
      </c>
      <c r="D431" s="85">
        <v>1200</v>
      </c>
      <c r="E431" s="68" t="s">
        <v>267</v>
      </c>
      <c r="F431" s="43" t="s">
        <v>156</v>
      </c>
      <c r="G431" s="50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s="53" customFormat="1" x14ac:dyDescent="0.2">
      <c r="A432" s="68" t="s">
        <v>278</v>
      </c>
      <c r="B432" s="31">
        <f t="shared" ref="B432:B436" si="29">ROUND(D432*$B$3,0)</f>
        <v>44381</v>
      </c>
      <c r="C432" s="42">
        <f t="shared" si="27"/>
        <v>46154</v>
      </c>
      <c r="D432" s="85">
        <v>240</v>
      </c>
      <c r="E432" s="68" t="s">
        <v>267</v>
      </c>
      <c r="F432" s="43" t="s">
        <v>156</v>
      </c>
      <c r="G432" s="50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s="53" customFormat="1" x14ac:dyDescent="0.2">
      <c r="A433" s="68" t="s">
        <v>279</v>
      </c>
      <c r="B433" s="31">
        <f t="shared" si="29"/>
        <v>44381</v>
      </c>
      <c r="C433" s="42">
        <f t="shared" si="27"/>
        <v>46154</v>
      </c>
      <c r="D433" s="85">
        <v>240</v>
      </c>
      <c r="E433" s="68" t="s">
        <v>267</v>
      </c>
      <c r="F433" s="43" t="s">
        <v>156</v>
      </c>
      <c r="G433" s="50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s="53" customFormat="1" ht="22.5" x14ac:dyDescent="0.2">
      <c r="A434" s="68" t="s">
        <v>529</v>
      </c>
      <c r="B434" s="31">
        <f t="shared" si="29"/>
        <v>221904</v>
      </c>
      <c r="C434" s="42">
        <f t="shared" si="27"/>
        <v>230772</v>
      </c>
      <c r="D434" s="85">
        <v>1200</v>
      </c>
      <c r="E434" s="68" t="s">
        <v>267</v>
      </c>
      <c r="F434" s="43" t="s">
        <v>156</v>
      </c>
      <c r="G434" s="50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s="53" customFormat="1" x14ac:dyDescent="0.2">
      <c r="A435" s="68" t="s">
        <v>280</v>
      </c>
      <c r="B435" s="31">
        <f t="shared" si="29"/>
        <v>11095</v>
      </c>
      <c r="C435" s="42">
        <f t="shared" si="27"/>
        <v>11539</v>
      </c>
      <c r="D435" s="85">
        <v>60</v>
      </c>
      <c r="E435" s="68" t="s">
        <v>267</v>
      </c>
      <c r="F435" s="43" t="s">
        <v>156</v>
      </c>
      <c r="G435" s="50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s="53" customFormat="1" x14ac:dyDescent="0.2">
      <c r="A436" s="68" t="s">
        <v>281</v>
      </c>
      <c r="B436" s="31">
        <f t="shared" si="29"/>
        <v>55476</v>
      </c>
      <c r="C436" s="42">
        <f t="shared" si="27"/>
        <v>57693</v>
      </c>
      <c r="D436" s="85">
        <v>300</v>
      </c>
      <c r="E436" s="68" t="s">
        <v>267</v>
      </c>
      <c r="F436" s="43" t="s">
        <v>156</v>
      </c>
      <c r="G436" s="50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s="53" customFormat="1" x14ac:dyDescent="0.2">
      <c r="A437" s="68" t="s">
        <v>282</v>
      </c>
      <c r="B437" s="31"/>
      <c r="C437" s="42">
        <f t="shared" si="27"/>
        <v>11539</v>
      </c>
      <c r="D437" s="85">
        <v>60</v>
      </c>
      <c r="E437" s="68" t="s">
        <v>267</v>
      </c>
      <c r="F437" s="43" t="s">
        <v>156</v>
      </c>
      <c r="G437" s="50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s="53" customFormat="1" ht="22.5" x14ac:dyDescent="0.2">
      <c r="A438" s="68" t="s">
        <v>283</v>
      </c>
      <c r="B438" s="31"/>
      <c r="C438" s="42">
        <f t="shared" si="27"/>
        <v>11539</v>
      </c>
      <c r="D438" s="85">
        <v>60</v>
      </c>
      <c r="E438" s="68" t="s">
        <v>267</v>
      </c>
      <c r="F438" s="43" t="s">
        <v>156</v>
      </c>
      <c r="G438" s="50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s="53" customFormat="1" ht="22.5" x14ac:dyDescent="0.2">
      <c r="A439" s="68" t="s">
        <v>284</v>
      </c>
      <c r="B439" s="31"/>
      <c r="C439" s="42">
        <f t="shared" si="27"/>
        <v>57693</v>
      </c>
      <c r="D439" s="85">
        <v>300</v>
      </c>
      <c r="E439" s="68" t="s">
        <v>267</v>
      </c>
      <c r="F439" s="43" t="s">
        <v>156</v>
      </c>
      <c r="G439" s="50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s="53" customFormat="1" x14ac:dyDescent="0.2">
      <c r="A440" s="68" t="s">
        <v>285</v>
      </c>
      <c r="B440" s="31"/>
      <c r="C440" s="42">
        <f t="shared" si="27"/>
        <v>11539</v>
      </c>
      <c r="D440" s="85">
        <v>60</v>
      </c>
      <c r="E440" s="68" t="s">
        <v>267</v>
      </c>
      <c r="F440" s="43" t="s">
        <v>156</v>
      </c>
      <c r="G440" s="50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s="53" customFormat="1" x14ac:dyDescent="0.2">
      <c r="A441" s="68" t="s">
        <v>286</v>
      </c>
      <c r="B441" s="31"/>
      <c r="C441" s="42">
        <f t="shared" si="27"/>
        <v>11539</v>
      </c>
      <c r="D441" s="85">
        <v>60</v>
      </c>
      <c r="E441" s="68" t="s">
        <v>267</v>
      </c>
      <c r="F441" s="43" t="s">
        <v>33</v>
      </c>
      <c r="G441" s="50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s="53" customFormat="1" x14ac:dyDescent="0.2">
      <c r="A442" s="68" t="s">
        <v>287</v>
      </c>
      <c r="B442" s="31"/>
      <c r="C442" s="42">
        <f t="shared" si="27"/>
        <v>11539</v>
      </c>
      <c r="D442" s="85">
        <v>60</v>
      </c>
      <c r="E442" s="68" t="s">
        <v>267</v>
      </c>
      <c r="F442" s="43" t="s">
        <v>33</v>
      </c>
      <c r="G442" s="50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s="53" customFormat="1" x14ac:dyDescent="0.2">
      <c r="A443" s="68" t="s">
        <v>54</v>
      </c>
      <c r="B443" s="31"/>
      <c r="C443" s="42">
        <f t="shared" si="27"/>
        <v>192</v>
      </c>
      <c r="D443" s="85">
        <v>1</v>
      </c>
      <c r="E443" s="68" t="s">
        <v>45</v>
      </c>
      <c r="F443" s="43" t="s">
        <v>33</v>
      </c>
      <c r="G443" s="50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s="53" customFormat="1" x14ac:dyDescent="0.2">
      <c r="A444" s="68" t="s">
        <v>469</v>
      </c>
      <c r="B444" s="31"/>
      <c r="C444" s="42">
        <f t="shared" si="27"/>
        <v>1923</v>
      </c>
      <c r="D444" s="85">
        <v>10</v>
      </c>
      <c r="E444" s="68" t="s">
        <v>458</v>
      </c>
      <c r="F444" s="43" t="s">
        <v>156</v>
      </c>
      <c r="G444" s="50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s="53" customFormat="1" ht="22.5" x14ac:dyDescent="0.2">
      <c r="A445" s="68" t="s">
        <v>470</v>
      </c>
      <c r="B445" s="31"/>
      <c r="C445" s="42">
        <f t="shared" si="27"/>
        <v>1923</v>
      </c>
      <c r="D445" s="85">
        <v>10</v>
      </c>
      <c r="E445" s="68" t="s">
        <v>459</v>
      </c>
      <c r="F445" s="43" t="s">
        <v>156</v>
      </c>
      <c r="G445" s="50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s="53" customFormat="1" x14ac:dyDescent="0.2">
      <c r="A446" s="68" t="s">
        <v>471</v>
      </c>
      <c r="B446" s="31"/>
      <c r="C446" s="42">
        <f t="shared" si="27"/>
        <v>1923</v>
      </c>
      <c r="D446" s="85">
        <v>10</v>
      </c>
      <c r="E446" s="68" t="s">
        <v>460</v>
      </c>
      <c r="F446" s="43" t="s">
        <v>33</v>
      </c>
      <c r="G446" s="50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s="53" customFormat="1" ht="22.5" x14ac:dyDescent="0.2">
      <c r="A447" s="68" t="s">
        <v>530</v>
      </c>
      <c r="B447" s="31"/>
      <c r="C447" s="42">
        <f t="shared" si="27"/>
        <v>96155</v>
      </c>
      <c r="D447" s="85">
        <v>500</v>
      </c>
      <c r="E447" s="68" t="s">
        <v>461</v>
      </c>
      <c r="F447" s="43" t="s">
        <v>156</v>
      </c>
      <c r="G447" s="50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s="53" customFormat="1" x14ac:dyDescent="0.2">
      <c r="A448" s="68" t="s">
        <v>472</v>
      </c>
      <c r="B448" s="31"/>
      <c r="C448" s="42">
        <f t="shared" si="27"/>
        <v>96155</v>
      </c>
      <c r="D448" s="85">
        <v>500</v>
      </c>
      <c r="E448" s="68" t="s">
        <v>462</v>
      </c>
      <c r="F448" s="43" t="s">
        <v>156</v>
      </c>
      <c r="G448" s="50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s="53" customFormat="1" ht="22.5" x14ac:dyDescent="0.2">
      <c r="A449" s="68" t="s">
        <v>473</v>
      </c>
      <c r="B449" s="31"/>
      <c r="C449" s="42" t="s">
        <v>486</v>
      </c>
      <c r="D449" s="85" t="s">
        <v>368</v>
      </c>
      <c r="E449" s="68" t="s">
        <v>463</v>
      </c>
      <c r="F449" s="43" t="s">
        <v>33</v>
      </c>
      <c r="G449" s="50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s="53" customFormat="1" x14ac:dyDescent="0.2">
      <c r="A450" s="68" t="s">
        <v>474</v>
      </c>
      <c r="B450" s="31"/>
      <c r="C450" s="42">
        <f t="shared" si="27"/>
        <v>2308</v>
      </c>
      <c r="D450" s="85">
        <v>12</v>
      </c>
      <c r="E450" s="68" t="s">
        <v>464</v>
      </c>
      <c r="F450" s="43" t="s">
        <v>33</v>
      </c>
      <c r="G450" s="50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s="53" customFormat="1" ht="22.5" x14ac:dyDescent="0.2">
      <c r="A451" s="68" t="s">
        <v>531</v>
      </c>
      <c r="B451" s="31"/>
      <c r="C451" s="42" t="s">
        <v>487</v>
      </c>
      <c r="D451" s="85" t="s">
        <v>465</v>
      </c>
      <c r="E451" s="68" t="s">
        <v>466</v>
      </c>
      <c r="F451" s="43" t="s">
        <v>156</v>
      </c>
      <c r="G451" s="50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s="53" customFormat="1" x14ac:dyDescent="0.2">
      <c r="A452" s="68" t="s">
        <v>475</v>
      </c>
      <c r="B452" s="31"/>
      <c r="C452" s="42">
        <f t="shared" si="27"/>
        <v>11539</v>
      </c>
      <c r="D452" s="85">
        <v>60</v>
      </c>
      <c r="E452" s="68" t="s">
        <v>467</v>
      </c>
      <c r="F452" s="43" t="s">
        <v>156</v>
      </c>
      <c r="G452" s="50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s="53" customFormat="1" x14ac:dyDescent="0.2">
      <c r="A453" s="68" t="s">
        <v>476</v>
      </c>
      <c r="B453" s="31"/>
      <c r="C453" s="42">
        <f t="shared" si="27"/>
        <v>11539</v>
      </c>
      <c r="D453" s="85">
        <v>60</v>
      </c>
      <c r="E453" s="68" t="s">
        <v>468</v>
      </c>
      <c r="F453" s="43" t="s">
        <v>156</v>
      </c>
      <c r="G453" s="50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s="53" customFormat="1" ht="22.5" x14ac:dyDescent="0.2">
      <c r="A454" s="68" t="s">
        <v>381</v>
      </c>
      <c r="B454" s="31"/>
      <c r="C454" s="42">
        <f t="shared" si="27"/>
        <v>11539</v>
      </c>
      <c r="D454" s="85">
        <v>60</v>
      </c>
      <c r="E454" s="68" t="s">
        <v>382</v>
      </c>
      <c r="F454" s="43" t="s">
        <v>383</v>
      </c>
      <c r="G454" s="50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s="53" customFormat="1" ht="22.5" x14ac:dyDescent="0.2">
      <c r="A455" s="68" t="s">
        <v>433</v>
      </c>
      <c r="B455" s="31"/>
      <c r="C455" s="42">
        <f t="shared" si="27"/>
        <v>23077</v>
      </c>
      <c r="D455" s="85">
        <v>120</v>
      </c>
      <c r="E455" s="68" t="s">
        <v>428</v>
      </c>
      <c r="F455" s="43" t="s">
        <v>383</v>
      </c>
      <c r="G455" s="50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s="53" customFormat="1" ht="45" x14ac:dyDescent="0.2">
      <c r="A456" s="68" t="s">
        <v>434</v>
      </c>
      <c r="B456" s="31"/>
      <c r="C456" s="42">
        <f t="shared" si="27"/>
        <v>23077</v>
      </c>
      <c r="D456" s="85">
        <v>120</v>
      </c>
      <c r="E456" s="68" t="s">
        <v>429</v>
      </c>
      <c r="F456" s="43" t="s">
        <v>383</v>
      </c>
      <c r="G456" s="50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s="53" customFormat="1" ht="45" x14ac:dyDescent="0.2">
      <c r="A457" s="68" t="s">
        <v>479</v>
      </c>
      <c r="B457" s="31"/>
      <c r="C457" s="42">
        <f t="shared" si="27"/>
        <v>23077</v>
      </c>
      <c r="D457" s="85">
        <v>120</v>
      </c>
      <c r="E457" s="68" t="s">
        <v>430</v>
      </c>
      <c r="F457" s="43" t="s">
        <v>383</v>
      </c>
      <c r="G457" s="50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s="53" customFormat="1" ht="33.75" x14ac:dyDescent="0.2">
      <c r="A458" s="68" t="s">
        <v>435</v>
      </c>
      <c r="B458" s="31"/>
      <c r="C458" s="42">
        <f t="shared" si="27"/>
        <v>11539</v>
      </c>
      <c r="D458" s="85">
        <v>60</v>
      </c>
      <c r="E458" s="68" t="s">
        <v>431</v>
      </c>
      <c r="F458" s="43" t="s">
        <v>383</v>
      </c>
      <c r="G458" s="50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s="53" customFormat="1" ht="22.5" x14ac:dyDescent="0.2">
      <c r="A459" s="68" t="s">
        <v>436</v>
      </c>
      <c r="B459" s="31"/>
      <c r="C459" s="42">
        <f t="shared" si="27"/>
        <v>46154</v>
      </c>
      <c r="D459" s="85">
        <v>240</v>
      </c>
      <c r="E459" s="68" t="s">
        <v>432</v>
      </c>
      <c r="F459" s="43" t="s">
        <v>383</v>
      </c>
      <c r="G459" s="50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.75" customHeight="1" x14ac:dyDescent="0.2">
      <c r="A460" s="12"/>
      <c r="B460" s="25"/>
      <c r="C460" s="23"/>
      <c r="D460" s="27"/>
      <c r="E460" s="12"/>
      <c r="F460" s="29"/>
    </row>
    <row r="461" spans="1:27" x14ac:dyDescent="0.2">
      <c r="A461" s="4"/>
      <c r="B461" s="4"/>
      <c r="C461" s="4"/>
      <c r="D461" s="4"/>
      <c r="E461" s="4"/>
      <c r="G461" s="4"/>
    </row>
    <row r="462" spans="1:27" x14ac:dyDescent="0.2">
      <c r="A462" s="4"/>
      <c r="B462" s="4"/>
      <c r="C462" s="4"/>
      <c r="D462" s="4"/>
      <c r="E462" s="4"/>
      <c r="G462" s="4"/>
    </row>
    <row r="463" spans="1:27" x14ac:dyDescent="0.2">
      <c r="A463" s="4"/>
      <c r="B463" s="4"/>
      <c r="C463" s="4"/>
      <c r="D463" s="4"/>
      <c r="E463" s="4"/>
      <c r="G463" s="4"/>
    </row>
    <row r="464" spans="1:27" x14ac:dyDescent="0.2">
      <c r="A464" s="4"/>
      <c r="B464" s="4"/>
      <c r="C464" s="4"/>
      <c r="D464" s="4"/>
      <c r="E464" s="4"/>
      <c r="G464" s="4"/>
    </row>
    <row r="465" s="4" customFormat="1" x14ac:dyDescent="0.2"/>
    <row r="466" s="4" customFormat="1" x14ac:dyDescent="0.2"/>
    <row r="467" s="4" customFormat="1" x14ac:dyDescent="0.2"/>
    <row r="468" s="4" customFormat="1" x14ac:dyDescent="0.2"/>
    <row r="469" s="4" customFormat="1" x14ac:dyDescent="0.2"/>
    <row r="470" s="4" customFormat="1" x14ac:dyDescent="0.2"/>
    <row r="471" s="4" customFormat="1" x14ac:dyDescent="0.2"/>
    <row r="472" s="4" customFormat="1" x14ac:dyDescent="0.2"/>
    <row r="473" s="4" customFormat="1" x14ac:dyDescent="0.2"/>
    <row r="474" s="4" customFormat="1" x14ac:dyDescent="0.2"/>
    <row r="475" s="4" customFormat="1" x14ac:dyDescent="0.2"/>
    <row r="476" s="4" customFormat="1" x14ac:dyDescent="0.2"/>
    <row r="477" s="4" customFormat="1" x14ac:dyDescent="0.2"/>
    <row r="478" s="4" customFormat="1" x14ac:dyDescent="0.2"/>
    <row r="479" s="4" customFormat="1" x14ac:dyDescent="0.2"/>
    <row r="480" s="4" customFormat="1" x14ac:dyDescent="0.2"/>
    <row r="481" s="4" customFormat="1" x14ac:dyDescent="0.2"/>
    <row r="482" s="4" customFormat="1" x14ac:dyDescent="0.2"/>
    <row r="483" s="4" customFormat="1" x14ac:dyDescent="0.2"/>
    <row r="484" s="4" customFormat="1" x14ac:dyDescent="0.2"/>
    <row r="485" s="4" customFormat="1" x14ac:dyDescent="0.2"/>
    <row r="486" s="4" customFormat="1" x14ac:dyDescent="0.2"/>
    <row r="487" s="4" customFormat="1" x14ac:dyDescent="0.2"/>
    <row r="488" s="4" customFormat="1" x14ac:dyDescent="0.2"/>
    <row r="489" s="4" customFormat="1" x14ac:dyDescent="0.2"/>
    <row r="490" s="4" customFormat="1" x14ac:dyDescent="0.2"/>
    <row r="491" s="4" customFormat="1" x14ac:dyDescent="0.2"/>
    <row r="492" s="4" customFormat="1" x14ac:dyDescent="0.2"/>
    <row r="493" s="4" customFormat="1" x14ac:dyDescent="0.2"/>
    <row r="494" s="4" customFormat="1" x14ac:dyDescent="0.2"/>
    <row r="495" s="4" customFormat="1" x14ac:dyDescent="0.2"/>
    <row r="496" s="4" customFormat="1" x14ac:dyDescent="0.2"/>
    <row r="497" s="4" customFormat="1" x14ac:dyDescent="0.2"/>
    <row r="498" s="4" customFormat="1" x14ac:dyDescent="0.2"/>
    <row r="499" s="4" customFormat="1" x14ac:dyDescent="0.2"/>
    <row r="500" s="4" customFormat="1" x14ac:dyDescent="0.2"/>
    <row r="501" s="4" customFormat="1" x14ac:dyDescent="0.2"/>
    <row r="502" s="4" customFormat="1" x14ac:dyDescent="0.2"/>
    <row r="503" s="4" customFormat="1" x14ac:dyDescent="0.2"/>
    <row r="504" s="4" customFormat="1" x14ac:dyDescent="0.2"/>
    <row r="505" s="4" customFormat="1" x14ac:dyDescent="0.2"/>
    <row r="506" s="4" customFormat="1" x14ac:dyDescent="0.2"/>
    <row r="507" s="4" customFormat="1" x14ac:dyDescent="0.2"/>
    <row r="508" s="4" customFormat="1" x14ac:dyDescent="0.2"/>
    <row r="509" s="4" customFormat="1" x14ac:dyDescent="0.2"/>
    <row r="510" s="4" customFormat="1" x14ac:dyDescent="0.2"/>
    <row r="511" s="4" customFormat="1" x14ac:dyDescent="0.2"/>
    <row r="512" s="4" customFormat="1" x14ac:dyDescent="0.2"/>
    <row r="513" s="4" customFormat="1" x14ac:dyDescent="0.2"/>
    <row r="514" s="4" customFormat="1" x14ac:dyDescent="0.2"/>
    <row r="515" s="4" customFormat="1" x14ac:dyDescent="0.2"/>
    <row r="516" s="4" customFormat="1" x14ac:dyDescent="0.2"/>
    <row r="517" s="4" customFormat="1" x14ac:dyDescent="0.2"/>
    <row r="518" s="4" customFormat="1" x14ac:dyDescent="0.2"/>
    <row r="519" s="4" customFormat="1" x14ac:dyDescent="0.2"/>
    <row r="520" s="4" customFormat="1" x14ac:dyDescent="0.2"/>
    <row r="521" s="4" customFormat="1" x14ac:dyDescent="0.2"/>
    <row r="522" s="4" customFormat="1" x14ac:dyDescent="0.2"/>
    <row r="523" s="4" customFormat="1" x14ac:dyDescent="0.2"/>
    <row r="524" s="4" customFormat="1" x14ac:dyDescent="0.2"/>
    <row r="525" s="4" customFormat="1" x14ac:dyDescent="0.2"/>
    <row r="526" s="4" customFormat="1" x14ac:dyDescent="0.2"/>
    <row r="527" s="4" customFormat="1" x14ac:dyDescent="0.2"/>
    <row r="528" s="4" customFormat="1" x14ac:dyDescent="0.2"/>
    <row r="529" s="4" customFormat="1" x14ac:dyDescent="0.2"/>
    <row r="530" s="4" customFormat="1" x14ac:dyDescent="0.2"/>
    <row r="531" s="4" customFormat="1" x14ac:dyDescent="0.2"/>
    <row r="532" s="4" customFormat="1" x14ac:dyDescent="0.2"/>
    <row r="533" s="4" customFormat="1" x14ac:dyDescent="0.2"/>
    <row r="534" s="4" customFormat="1" x14ac:dyDescent="0.2"/>
    <row r="535" s="4" customFormat="1" x14ac:dyDescent="0.2"/>
    <row r="536" s="4" customFormat="1" x14ac:dyDescent="0.2"/>
    <row r="537" s="4" customFormat="1" x14ac:dyDescent="0.2"/>
    <row r="538" s="4" customFormat="1" x14ac:dyDescent="0.2"/>
    <row r="539" s="4" customFormat="1" x14ac:dyDescent="0.2"/>
    <row r="540" s="4" customFormat="1" x14ac:dyDescent="0.2"/>
    <row r="541" s="4" customFormat="1" x14ac:dyDescent="0.2"/>
    <row r="542" s="4" customFormat="1" x14ac:dyDescent="0.2"/>
    <row r="543" s="4" customFormat="1" x14ac:dyDescent="0.2"/>
    <row r="544" s="4" customFormat="1" x14ac:dyDescent="0.2"/>
    <row r="545" s="4" customFormat="1" x14ac:dyDescent="0.2"/>
    <row r="546" s="4" customFormat="1" x14ac:dyDescent="0.2"/>
    <row r="547" s="4" customFormat="1" x14ac:dyDescent="0.2"/>
    <row r="548" s="4" customFormat="1" x14ac:dyDescent="0.2"/>
    <row r="549" s="4" customFormat="1" x14ac:dyDescent="0.2"/>
    <row r="550" s="4" customFormat="1" x14ac:dyDescent="0.2"/>
    <row r="551" s="4" customFormat="1" x14ac:dyDescent="0.2"/>
    <row r="552" s="4" customFormat="1" x14ac:dyDescent="0.2"/>
    <row r="553" s="4" customFormat="1" x14ac:dyDescent="0.2"/>
    <row r="554" s="4" customFormat="1" x14ac:dyDescent="0.2"/>
    <row r="555" s="4" customFormat="1" x14ac:dyDescent="0.2"/>
    <row r="556" s="4" customFormat="1" x14ac:dyDescent="0.2"/>
    <row r="557" s="4" customFormat="1" x14ac:dyDescent="0.2"/>
    <row r="558" s="4" customFormat="1" x14ac:dyDescent="0.2"/>
    <row r="559" s="4" customFormat="1" x14ac:dyDescent="0.2"/>
    <row r="560" s="4" customFormat="1" x14ac:dyDescent="0.2"/>
    <row r="561" s="4" customFormat="1" x14ac:dyDescent="0.2"/>
    <row r="562" s="4" customFormat="1" x14ac:dyDescent="0.2"/>
    <row r="563" s="4" customFormat="1" x14ac:dyDescent="0.2"/>
    <row r="564" s="4" customFormat="1" x14ac:dyDescent="0.2"/>
    <row r="565" s="4" customFormat="1" x14ac:dyDescent="0.2"/>
    <row r="566" s="4" customFormat="1" x14ac:dyDescent="0.2"/>
    <row r="567" s="4" customFormat="1" x14ac:dyDescent="0.2"/>
    <row r="568" s="4" customFormat="1" x14ac:dyDescent="0.2"/>
    <row r="569" s="4" customFormat="1" x14ac:dyDescent="0.2"/>
    <row r="570" s="4" customFormat="1" x14ac:dyDescent="0.2"/>
    <row r="571" s="4" customFormat="1" x14ac:dyDescent="0.2"/>
    <row r="572" s="4" customFormat="1" x14ac:dyDescent="0.2"/>
    <row r="573" s="4" customFormat="1" x14ac:dyDescent="0.2"/>
    <row r="574" s="4" customFormat="1" x14ac:dyDescent="0.2"/>
    <row r="575" s="4" customFormat="1" x14ac:dyDescent="0.2"/>
    <row r="576" s="4" customFormat="1" x14ac:dyDescent="0.2"/>
    <row r="577" s="4" customFormat="1" x14ac:dyDescent="0.2"/>
    <row r="578" s="4" customFormat="1" x14ac:dyDescent="0.2"/>
    <row r="579" s="4" customFormat="1" x14ac:dyDescent="0.2"/>
    <row r="580" s="4" customFormat="1" x14ac:dyDescent="0.2"/>
    <row r="581" s="4" customFormat="1" x14ac:dyDescent="0.2"/>
    <row r="582" s="4" customFormat="1" x14ac:dyDescent="0.2"/>
    <row r="583" s="4" customFormat="1" x14ac:dyDescent="0.2"/>
    <row r="584" s="4" customFormat="1" x14ac:dyDescent="0.2"/>
    <row r="585" s="4" customFormat="1" x14ac:dyDescent="0.2"/>
    <row r="586" s="4" customFormat="1" x14ac:dyDescent="0.2"/>
    <row r="587" s="4" customFormat="1" x14ac:dyDescent="0.2"/>
    <row r="588" s="4" customFormat="1" x14ac:dyDescent="0.2"/>
    <row r="589" s="4" customFormat="1" x14ac:dyDescent="0.2"/>
    <row r="590" s="4" customFormat="1" x14ac:dyDescent="0.2"/>
    <row r="591" s="4" customFormat="1" x14ac:dyDescent="0.2"/>
    <row r="592" s="4" customFormat="1" x14ac:dyDescent="0.2"/>
    <row r="593" s="4" customFormat="1" x14ac:dyDescent="0.2"/>
    <row r="594" s="4" customFormat="1" x14ac:dyDescent="0.2"/>
    <row r="595" s="4" customFormat="1" x14ac:dyDescent="0.2"/>
    <row r="596" s="4" customFormat="1" x14ac:dyDescent="0.2"/>
    <row r="597" s="4" customFormat="1" x14ac:dyDescent="0.2"/>
    <row r="598" s="4" customFormat="1" x14ac:dyDescent="0.2"/>
    <row r="599" s="4" customFormat="1" x14ac:dyDescent="0.2"/>
    <row r="600" s="4" customFormat="1" x14ac:dyDescent="0.2"/>
    <row r="601" s="4" customFormat="1" x14ac:dyDescent="0.2"/>
    <row r="602" s="4" customFormat="1" x14ac:dyDescent="0.2"/>
    <row r="603" s="4" customFormat="1" x14ac:dyDescent="0.2"/>
    <row r="604" s="4" customFormat="1" x14ac:dyDescent="0.2"/>
    <row r="605" s="4" customFormat="1" x14ac:dyDescent="0.2"/>
    <row r="606" s="4" customFormat="1" x14ac:dyDescent="0.2"/>
    <row r="607" s="4" customFormat="1" x14ac:dyDescent="0.2"/>
    <row r="608" s="4" customFormat="1" x14ac:dyDescent="0.2"/>
    <row r="609" s="4" customFormat="1" x14ac:dyDescent="0.2"/>
    <row r="610" s="4" customFormat="1" x14ac:dyDescent="0.2"/>
    <row r="611" s="4" customFormat="1" x14ac:dyDescent="0.2"/>
    <row r="612" s="4" customFormat="1" x14ac:dyDescent="0.2"/>
    <row r="613" s="4" customFormat="1" x14ac:dyDescent="0.2"/>
    <row r="614" s="4" customFormat="1" x14ac:dyDescent="0.2"/>
    <row r="615" s="4" customFormat="1" x14ac:dyDescent="0.2"/>
    <row r="616" s="4" customFormat="1" x14ac:dyDescent="0.2"/>
    <row r="617" s="4" customFormat="1" x14ac:dyDescent="0.2"/>
    <row r="618" s="4" customFormat="1" x14ac:dyDescent="0.2"/>
    <row r="619" s="4" customFormat="1" x14ac:dyDescent="0.2"/>
    <row r="620" s="4" customFormat="1" x14ac:dyDescent="0.2"/>
    <row r="621" s="4" customFormat="1" x14ac:dyDescent="0.2"/>
    <row r="622" s="4" customFormat="1" x14ac:dyDescent="0.2"/>
    <row r="623" s="4" customFormat="1" x14ac:dyDescent="0.2"/>
    <row r="624" s="4" customFormat="1" x14ac:dyDescent="0.2"/>
    <row r="625" s="4" customFormat="1" x14ac:dyDescent="0.2"/>
    <row r="626" s="4" customFormat="1" x14ac:dyDescent="0.2"/>
    <row r="627" s="4" customFormat="1" x14ac:dyDescent="0.2"/>
    <row r="628" s="4" customFormat="1" x14ac:dyDescent="0.2"/>
    <row r="629" s="4" customFormat="1" x14ac:dyDescent="0.2"/>
    <row r="630" s="4" customFormat="1" x14ac:dyDescent="0.2"/>
    <row r="631" s="4" customFormat="1" x14ac:dyDescent="0.2"/>
    <row r="632" s="4" customFormat="1" x14ac:dyDescent="0.2"/>
    <row r="633" s="4" customFormat="1" x14ac:dyDescent="0.2"/>
    <row r="634" s="4" customFormat="1" x14ac:dyDescent="0.2"/>
    <row r="635" s="4" customFormat="1" x14ac:dyDescent="0.2"/>
    <row r="636" s="4" customFormat="1" x14ac:dyDescent="0.2"/>
    <row r="637" s="4" customFormat="1" x14ac:dyDescent="0.2"/>
    <row r="638" s="4" customFormat="1" x14ac:dyDescent="0.2"/>
    <row r="639" s="4" customFormat="1" x14ac:dyDescent="0.2"/>
    <row r="640" s="4" customFormat="1" x14ac:dyDescent="0.2"/>
    <row r="641" s="4" customFormat="1" x14ac:dyDescent="0.2"/>
    <row r="642" s="4" customFormat="1" x14ac:dyDescent="0.2"/>
    <row r="643" s="4" customFormat="1" x14ac:dyDescent="0.2"/>
    <row r="644" s="4" customFormat="1" x14ac:dyDescent="0.2"/>
    <row r="645" s="4" customFormat="1" x14ac:dyDescent="0.2"/>
    <row r="646" s="4" customFormat="1" x14ac:dyDescent="0.2"/>
    <row r="647" s="4" customFormat="1" x14ac:dyDescent="0.2"/>
    <row r="648" s="4" customFormat="1" x14ac:dyDescent="0.2"/>
    <row r="649" s="4" customFormat="1" x14ac:dyDescent="0.2"/>
    <row r="650" s="4" customFormat="1" x14ac:dyDescent="0.2"/>
    <row r="651" s="4" customFormat="1" x14ac:dyDescent="0.2"/>
    <row r="652" s="4" customFormat="1" x14ac:dyDescent="0.2"/>
    <row r="653" s="4" customFormat="1" x14ac:dyDescent="0.2"/>
    <row r="654" s="4" customFormat="1" x14ac:dyDescent="0.2"/>
    <row r="655" s="4" customFormat="1" x14ac:dyDescent="0.2"/>
    <row r="656" s="4" customFormat="1" x14ac:dyDescent="0.2"/>
    <row r="657" s="4" customFormat="1" x14ac:dyDescent="0.2"/>
    <row r="658" s="4" customFormat="1" x14ac:dyDescent="0.2"/>
    <row r="659" s="4" customFormat="1" x14ac:dyDescent="0.2"/>
    <row r="660" s="4" customFormat="1" x14ac:dyDescent="0.2"/>
    <row r="661" s="4" customFormat="1" x14ac:dyDescent="0.2"/>
    <row r="662" s="4" customFormat="1" x14ac:dyDescent="0.2"/>
    <row r="663" s="4" customFormat="1" x14ac:dyDescent="0.2"/>
    <row r="664" s="4" customFormat="1" x14ac:dyDescent="0.2"/>
    <row r="665" s="4" customFormat="1" x14ac:dyDescent="0.2"/>
    <row r="666" s="4" customFormat="1" x14ac:dyDescent="0.2"/>
    <row r="667" s="4" customFormat="1" x14ac:dyDescent="0.2"/>
    <row r="668" s="4" customFormat="1" x14ac:dyDescent="0.2"/>
    <row r="669" s="4" customFormat="1" x14ac:dyDescent="0.2"/>
    <row r="670" s="4" customFormat="1" x14ac:dyDescent="0.2"/>
    <row r="671" s="4" customFormat="1" x14ac:dyDescent="0.2"/>
    <row r="672" s="4" customFormat="1" x14ac:dyDescent="0.2"/>
    <row r="673" s="4" customFormat="1" x14ac:dyDescent="0.2"/>
    <row r="674" s="4" customFormat="1" x14ac:dyDescent="0.2"/>
    <row r="675" s="4" customFormat="1" x14ac:dyDescent="0.2"/>
    <row r="676" s="4" customFormat="1" x14ac:dyDescent="0.2"/>
    <row r="677" s="4" customFormat="1" x14ac:dyDescent="0.2"/>
    <row r="678" s="4" customFormat="1" x14ac:dyDescent="0.2"/>
    <row r="679" s="4" customFormat="1" x14ac:dyDescent="0.2"/>
    <row r="680" s="4" customFormat="1" x14ac:dyDescent="0.2"/>
    <row r="681" s="4" customFormat="1" x14ac:dyDescent="0.2"/>
    <row r="682" s="4" customFormat="1" x14ac:dyDescent="0.2"/>
    <row r="683" s="4" customFormat="1" x14ac:dyDescent="0.2"/>
    <row r="684" s="4" customFormat="1" x14ac:dyDescent="0.2"/>
    <row r="685" s="4" customFormat="1" x14ac:dyDescent="0.2"/>
    <row r="686" s="4" customFormat="1" x14ac:dyDescent="0.2"/>
    <row r="687" s="4" customFormat="1" x14ac:dyDescent="0.2"/>
    <row r="688" s="4" customFormat="1" x14ac:dyDescent="0.2"/>
    <row r="689" s="4" customFormat="1" x14ac:dyDescent="0.2"/>
    <row r="690" s="4" customFormat="1" x14ac:dyDescent="0.2"/>
    <row r="691" s="4" customFormat="1" x14ac:dyDescent="0.2"/>
    <row r="692" s="4" customFormat="1" x14ac:dyDescent="0.2"/>
    <row r="693" s="4" customFormat="1" x14ac:dyDescent="0.2"/>
    <row r="694" s="4" customFormat="1" x14ac:dyDescent="0.2"/>
    <row r="695" s="4" customFormat="1" x14ac:dyDescent="0.2"/>
    <row r="696" s="4" customFormat="1" x14ac:dyDescent="0.2"/>
    <row r="697" s="4" customFormat="1" x14ac:dyDescent="0.2"/>
    <row r="698" s="4" customFormat="1" x14ac:dyDescent="0.2"/>
    <row r="699" s="4" customFormat="1" x14ac:dyDescent="0.2"/>
    <row r="700" s="4" customFormat="1" x14ac:dyDescent="0.2"/>
    <row r="701" s="4" customFormat="1" x14ac:dyDescent="0.2"/>
    <row r="702" s="4" customFormat="1" x14ac:dyDescent="0.2"/>
    <row r="703" s="4" customFormat="1" x14ac:dyDescent="0.2"/>
    <row r="704" s="4" customFormat="1" x14ac:dyDescent="0.2"/>
    <row r="705" s="4" customFormat="1" x14ac:dyDescent="0.2"/>
    <row r="706" s="4" customFormat="1" x14ac:dyDescent="0.2"/>
    <row r="707" s="4" customFormat="1" x14ac:dyDescent="0.2"/>
    <row r="708" s="4" customFormat="1" x14ac:dyDescent="0.2"/>
    <row r="709" s="4" customFormat="1" x14ac:dyDescent="0.2"/>
    <row r="710" s="4" customFormat="1" x14ac:dyDescent="0.2"/>
    <row r="711" s="4" customFormat="1" x14ac:dyDescent="0.2"/>
    <row r="712" s="4" customFormat="1" x14ac:dyDescent="0.2"/>
    <row r="713" s="4" customFormat="1" x14ac:dyDescent="0.2"/>
    <row r="714" s="4" customFormat="1" x14ac:dyDescent="0.2"/>
    <row r="715" s="4" customFormat="1" x14ac:dyDescent="0.2"/>
    <row r="716" s="4" customFormat="1" x14ac:dyDescent="0.2"/>
    <row r="717" s="4" customFormat="1" x14ac:dyDescent="0.2"/>
    <row r="718" s="4" customFormat="1" x14ac:dyDescent="0.2"/>
    <row r="719" s="4" customFormat="1" x14ac:dyDescent="0.2"/>
    <row r="720" s="4" customFormat="1" x14ac:dyDescent="0.2"/>
    <row r="721" s="4" customFormat="1" x14ac:dyDescent="0.2"/>
    <row r="722" s="4" customFormat="1" x14ac:dyDescent="0.2"/>
    <row r="723" s="4" customFormat="1" x14ac:dyDescent="0.2"/>
    <row r="724" s="4" customFormat="1" x14ac:dyDescent="0.2"/>
    <row r="725" s="4" customFormat="1" x14ac:dyDescent="0.2"/>
    <row r="726" s="4" customFormat="1" x14ac:dyDescent="0.2"/>
    <row r="727" s="4" customFormat="1" x14ac:dyDescent="0.2"/>
    <row r="728" s="4" customFormat="1" x14ac:dyDescent="0.2"/>
    <row r="729" s="4" customFormat="1" x14ac:dyDescent="0.2"/>
    <row r="730" s="4" customFormat="1" x14ac:dyDescent="0.2"/>
    <row r="731" s="4" customFormat="1" x14ac:dyDescent="0.2"/>
    <row r="732" s="4" customFormat="1" x14ac:dyDescent="0.2"/>
    <row r="733" s="4" customFormat="1" x14ac:dyDescent="0.2"/>
    <row r="734" s="4" customFormat="1" x14ac:dyDescent="0.2"/>
    <row r="735" s="4" customFormat="1" x14ac:dyDescent="0.2"/>
    <row r="736" s="4" customFormat="1" x14ac:dyDescent="0.2"/>
    <row r="737" s="4" customFormat="1" x14ac:dyDescent="0.2"/>
    <row r="738" s="4" customFormat="1" x14ac:dyDescent="0.2"/>
    <row r="739" s="4" customFormat="1" x14ac:dyDescent="0.2"/>
    <row r="740" s="4" customFormat="1" x14ac:dyDescent="0.2"/>
    <row r="741" s="4" customFormat="1" x14ac:dyDescent="0.2"/>
    <row r="742" s="4" customFormat="1" x14ac:dyDescent="0.2"/>
    <row r="743" s="4" customFormat="1" x14ac:dyDescent="0.2"/>
    <row r="744" s="4" customFormat="1" x14ac:dyDescent="0.2"/>
    <row r="745" s="4" customFormat="1" x14ac:dyDescent="0.2"/>
    <row r="746" s="4" customFormat="1" x14ac:dyDescent="0.2"/>
    <row r="747" s="4" customFormat="1" x14ac:dyDescent="0.2"/>
    <row r="748" s="4" customFormat="1" x14ac:dyDescent="0.2"/>
    <row r="749" s="4" customFormat="1" x14ac:dyDescent="0.2"/>
    <row r="750" s="4" customFormat="1" x14ac:dyDescent="0.2"/>
    <row r="751" s="4" customFormat="1" x14ac:dyDescent="0.2"/>
    <row r="752" s="4" customFormat="1" x14ac:dyDescent="0.2"/>
    <row r="753" s="4" customFormat="1" x14ac:dyDescent="0.2"/>
    <row r="754" s="4" customFormat="1" x14ac:dyDescent="0.2"/>
    <row r="755" s="4" customFormat="1" x14ac:dyDescent="0.2"/>
    <row r="756" s="4" customFormat="1" x14ac:dyDescent="0.2"/>
    <row r="757" s="4" customFormat="1" x14ac:dyDescent="0.2"/>
    <row r="758" s="4" customFormat="1" x14ac:dyDescent="0.2"/>
    <row r="759" s="4" customFormat="1" x14ac:dyDescent="0.2"/>
    <row r="760" s="4" customFormat="1" x14ac:dyDescent="0.2"/>
    <row r="761" s="4" customFormat="1" x14ac:dyDescent="0.2"/>
    <row r="762" s="4" customFormat="1" x14ac:dyDescent="0.2"/>
    <row r="763" s="4" customFormat="1" x14ac:dyDescent="0.2"/>
    <row r="764" s="4" customFormat="1" x14ac:dyDescent="0.2"/>
    <row r="765" s="4" customFormat="1" x14ac:dyDescent="0.2"/>
    <row r="766" s="4" customFormat="1" x14ac:dyDescent="0.2"/>
    <row r="767" s="4" customFormat="1" x14ac:dyDescent="0.2"/>
    <row r="768" s="4" customFormat="1" x14ac:dyDescent="0.2"/>
    <row r="769" s="4" customFormat="1" x14ac:dyDescent="0.2"/>
    <row r="770" s="4" customFormat="1" x14ac:dyDescent="0.2"/>
    <row r="771" s="4" customFormat="1" x14ac:dyDescent="0.2"/>
    <row r="772" s="4" customFormat="1" x14ac:dyDescent="0.2"/>
    <row r="773" s="4" customFormat="1" x14ac:dyDescent="0.2"/>
    <row r="774" s="4" customFormat="1" x14ac:dyDescent="0.2"/>
    <row r="775" s="4" customFormat="1" x14ac:dyDescent="0.2"/>
    <row r="776" s="4" customFormat="1" x14ac:dyDescent="0.2"/>
    <row r="777" s="4" customFormat="1" x14ac:dyDescent="0.2"/>
    <row r="778" s="4" customFormat="1" x14ac:dyDescent="0.2"/>
    <row r="779" s="4" customFormat="1" x14ac:dyDescent="0.2"/>
    <row r="780" s="4" customFormat="1" x14ac:dyDescent="0.2"/>
    <row r="781" s="4" customFormat="1" x14ac:dyDescent="0.2"/>
    <row r="782" s="4" customFormat="1" x14ac:dyDescent="0.2"/>
    <row r="783" s="4" customFormat="1" x14ac:dyDescent="0.2"/>
    <row r="784" s="4" customFormat="1" x14ac:dyDescent="0.2"/>
    <row r="785" s="4" customFormat="1" x14ac:dyDescent="0.2"/>
    <row r="786" s="4" customFormat="1" x14ac:dyDescent="0.2"/>
    <row r="787" s="4" customFormat="1" x14ac:dyDescent="0.2"/>
    <row r="788" s="4" customFormat="1" x14ac:dyDescent="0.2"/>
    <row r="789" s="4" customFormat="1" x14ac:dyDescent="0.2"/>
    <row r="790" s="4" customFormat="1" x14ac:dyDescent="0.2"/>
    <row r="791" s="4" customFormat="1" x14ac:dyDescent="0.2"/>
    <row r="792" s="4" customFormat="1" x14ac:dyDescent="0.2"/>
    <row r="793" s="4" customFormat="1" x14ac:dyDescent="0.2"/>
    <row r="794" s="4" customFormat="1" x14ac:dyDescent="0.2"/>
    <row r="795" s="4" customFormat="1" x14ac:dyDescent="0.2"/>
    <row r="796" s="4" customFormat="1" x14ac:dyDescent="0.2"/>
    <row r="797" s="4" customFormat="1" x14ac:dyDescent="0.2"/>
    <row r="798" s="4" customFormat="1" x14ac:dyDescent="0.2"/>
    <row r="799" s="4" customFormat="1" x14ac:dyDescent="0.2"/>
    <row r="800" s="4" customFormat="1" x14ac:dyDescent="0.2"/>
    <row r="801" s="4" customFormat="1" x14ac:dyDescent="0.2"/>
    <row r="802" s="4" customFormat="1" x14ac:dyDescent="0.2"/>
    <row r="803" s="4" customFormat="1" x14ac:dyDescent="0.2"/>
    <row r="804" s="4" customFormat="1" x14ac:dyDescent="0.2"/>
    <row r="805" s="4" customFormat="1" x14ac:dyDescent="0.2"/>
    <row r="806" s="4" customFormat="1" x14ac:dyDescent="0.2"/>
    <row r="807" s="4" customFormat="1" x14ac:dyDescent="0.2"/>
    <row r="808" s="4" customFormat="1" x14ac:dyDescent="0.2"/>
    <row r="809" s="4" customFormat="1" x14ac:dyDescent="0.2"/>
    <row r="810" s="4" customFormat="1" x14ac:dyDescent="0.2"/>
    <row r="811" s="4" customFormat="1" x14ac:dyDescent="0.2"/>
    <row r="812" s="4" customFormat="1" x14ac:dyDescent="0.2"/>
    <row r="813" s="4" customFormat="1" x14ac:dyDescent="0.2"/>
    <row r="814" s="4" customFormat="1" x14ac:dyDescent="0.2"/>
    <row r="815" s="4" customFormat="1" x14ac:dyDescent="0.2"/>
    <row r="816" s="4" customFormat="1" x14ac:dyDescent="0.2"/>
    <row r="817" s="4" customFormat="1" x14ac:dyDescent="0.2"/>
    <row r="818" s="4" customFormat="1" x14ac:dyDescent="0.2"/>
    <row r="819" s="4" customFormat="1" x14ac:dyDescent="0.2"/>
    <row r="820" s="4" customFormat="1" x14ac:dyDescent="0.2"/>
    <row r="821" s="4" customFormat="1" x14ac:dyDescent="0.2"/>
    <row r="822" s="4" customFormat="1" x14ac:dyDescent="0.2"/>
    <row r="823" s="4" customFormat="1" x14ac:dyDescent="0.2"/>
    <row r="824" s="4" customFormat="1" x14ac:dyDescent="0.2"/>
    <row r="825" s="4" customFormat="1" x14ac:dyDescent="0.2"/>
    <row r="826" s="4" customFormat="1" x14ac:dyDescent="0.2"/>
    <row r="827" s="4" customFormat="1" x14ac:dyDescent="0.2"/>
    <row r="828" s="4" customFormat="1" x14ac:dyDescent="0.2"/>
    <row r="829" s="4" customFormat="1" x14ac:dyDescent="0.2"/>
    <row r="830" s="4" customFormat="1" x14ac:dyDescent="0.2"/>
    <row r="831" s="4" customFormat="1" x14ac:dyDescent="0.2"/>
    <row r="832" s="4" customFormat="1" x14ac:dyDescent="0.2"/>
    <row r="833" s="4" customFormat="1" x14ac:dyDescent="0.2"/>
    <row r="834" s="4" customFormat="1" x14ac:dyDescent="0.2"/>
    <row r="835" s="4" customFormat="1" x14ac:dyDescent="0.2"/>
    <row r="836" s="4" customFormat="1" x14ac:dyDescent="0.2"/>
    <row r="837" s="4" customFormat="1" x14ac:dyDescent="0.2"/>
    <row r="838" s="4" customFormat="1" x14ac:dyDescent="0.2"/>
    <row r="839" s="4" customFormat="1" x14ac:dyDescent="0.2"/>
    <row r="840" s="4" customFormat="1" x14ac:dyDescent="0.2"/>
    <row r="841" s="4" customFormat="1" x14ac:dyDescent="0.2"/>
    <row r="842" s="4" customFormat="1" x14ac:dyDescent="0.2"/>
    <row r="843" s="4" customFormat="1" x14ac:dyDescent="0.2"/>
    <row r="844" s="4" customFormat="1" x14ac:dyDescent="0.2"/>
    <row r="845" s="4" customFormat="1" x14ac:dyDescent="0.2"/>
    <row r="846" s="4" customFormat="1" x14ac:dyDescent="0.2"/>
    <row r="847" s="4" customFormat="1" x14ac:dyDescent="0.2"/>
    <row r="848" s="4" customFormat="1" x14ac:dyDescent="0.2"/>
    <row r="849" s="4" customFormat="1" x14ac:dyDescent="0.2"/>
    <row r="850" s="4" customFormat="1" x14ac:dyDescent="0.2"/>
    <row r="851" s="4" customFormat="1" x14ac:dyDescent="0.2"/>
    <row r="852" s="4" customFormat="1" x14ac:dyDescent="0.2"/>
    <row r="853" s="4" customFormat="1" x14ac:dyDescent="0.2"/>
    <row r="854" s="4" customFormat="1" x14ac:dyDescent="0.2"/>
    <row r="855" s="4" customFormat="1" x14ac:dyDescent="0.2"/>
    <row r="856" s="4" customFormat="1" x14ac:dyDescent="0.2"/>
    <row r="857" s="4" customFormat="1" x14ac:dyDescent="0.2"/>
    <row r="858" s="4" customFormat="1" x14ac:dyDescent="0.2"/>
    <row r="859" s="4" customFormat="1" x14ac:dyDescent="0.2"/>
    <row r="860" s="4" customFormat="1" x14ac:dyDescent="0.2"/>
    <row r="861" s="4" customFormat="1" x14ac:dyDescent="0.2"/>
    <row r="862" s="4" customFormat="1" x14ac:dyDescent="0.2"/>
    <row r="863" s="4" customFormat="1" x14ac:dyDescent="0.2"/>
    <row r="864" s="4" customFormat="1" x14ac:dyDescent="0.2"/>
    <row r="865" s="4" customFormat="1" x14ac:dyDescent="0.2"/>
    <row r="866" s="4" customFormat="1" x14ac:dyDescent="0.2"/>
    <row r="867" s="4" customFormat="1" x14ac:dyDescent="0.2"/>
    <row r="868" s="4" customFormat="1" x14ac:dyDescent="0.2"/>
    <row r="869" s="4" customFormat="1" x14ac:dyDescent="0.2"/>
    <row r="870" s="4" customFormat="1" x14ac:dyDescent="0.2"/>
    <row r="871" s="4" customFormat="1" x14ac:dyDescent="0.2"/>
    <row r="872" s="4" customFormat="1" x14ac:dyDescent="0.2"/>
    <row r="873" s="4" customFormat="1" x14ac:dyDescent="0.2"/>
    <row r="874" s="4" customFormat="1" x14ac:dyDescent="0.2"/>
    <row r="875" s="4" customFormat="1" x14ac:dyDescent="0.2"/>
    <row r="876" s="4" customFormat="1" x14ac:dyDescent="0.2"/>
    <row r="877" s="4" customFormat="1" x14ac:dyDescent="0.2"/>
    <row r="878" s="4" customFormat="1" x14ac:dyDescent="0.2"/>
    <row r="879" s="4" customFormat="1" x14ac:dyDescent="0.2"/>
    <row r="880" s="4" customFormat="1" x14ac:dyDescent="0.2"/>
    <row r="881" s="4" customFormat="1" x14ac:dyDescent="0.2"/>
    <row r="882" s="4" customFormat="1" x14ac:dyDescent="0.2"/>
    <row r="883" s="4" customFormat="1" x14ac:dyDescent="0.2"/>
    <row r="884" s="4" customFormat="1" x14ac:dyDescent="0.2"/>
    <row r="885" s="4" customFormat="1" x14ac:dyDescent="0.2"/>
    <row r="886" s="4" customFormat="1" x14ac:dyDescent="0.2"/>
    <row r="887" s="4" customFormat="1" x14ac:dyDescent="0.2"/>
    <row r="888" s="4" customFormat="1" x14ac:dyDescent="0.2"/>
    <row r="889" s="4" customFormat="1" x14ac:dyDescent="0.2"/>
    <row r="890" s="4" customFormat="1" x14ac:dyDescent="0.2"/>
    <row r="891" s="4" customFormat="1" x14ac:dyDescent="0.2"/>
    <row r="892" s="4" customFormat="1" x14ac:dyDescent="0.2"/>
    <row r="893" s="4" customFormat="1" x14ac:dyDescent="0.2"/>
    <row r="894" s="4" customFormat="1" x14ac:dyDescent="0.2"/>
    <row r="895" s="4" customFormat="1" x14ac:dyDescent="0.2"/>
    <row r="896" s="4" customFormat="1" x14ac:dyDescent="0.2"/>
    <row r="897" s="4" customFormat="1" x14ac:dyDescent="0.2"/>
    <row r="898" s="4" customFormat="1" x14ac:dyDescent="0.2"/>
    <row r="899" s="4" customFormat="1" x14ac:dyDescent="0.2"/>
    <row r="900" s="4" customFormat="1" x14ac:dyDescent="0.2"/>
    <row r="901" s="4" customFormat="1" x14ac:dyDescent="0.2"/>
    <row r="902" s="4" customFormat="1" x14ac:dyDescent="0.2"/>
    <row r="903" s="4" customFormat="1" x14ac:dyDescent="0.2"/>
    <row r="904" s="4" customFormat="1" x14ac:dyDescent="0.2"/>
    <row r="905" s="4" customFormat="1" x14ac:dyDescent="0.2"/>
    <row r="906" s="4" customFormat="1" x14ac:dyDescent="0.2"/>
    <row r="907" s="4" customFormat="1" x14ac:dyDescent="0.2"/>
    <row r="908" s="4" customFormat="1" x14ac:dyDescent="0.2"/>
    <row r="909" s="4" customFormat="1" x14ac:dyDescent="0.2"/>
    <row r="910" s="4" customFormat="1" x14ac:dyDescent="0.2"/>
    <row r="911" s="4" customFormat="1" x14ac:dyDescent="0.2"/>
    <row r="912" s="4" customFormat="1" x14ac:dyDescent="0.2"/>
    <row r="913" s="4" customFormat="1" x14ac:dyDescent="0.2"/>
    <row r="914" s="4" customFormat="1" x14ac:dyDescent="0.2"/>
    <row r="915" s="4" customFormat="1" x14ac:dyDescent="0.2"/>
    <row r="916" s="4" customFormat="1" x14ac:dyDescent="0.2"/>
    <row r="917" s="4" customFormat="1" x14ac:dyDescent="0.2"/>
    <row r="918" s="4" customFormat="1" x14ac:dyDescent="0.2"/>
    <row r="919" s="4" customFormat="1" x14ac:dyDescent="0.2"/>
    <row r="920" s="4" customFormat="1" x14ac:dyDescent="0.2"/>
    <row r="921" s="4" customFormat="1" x14ac:dyDescent="0.2"/>
    <row r="922" s="4" customFormat="1" x14ac:dyDescent="0.2"/>
    <row r="923" s="4" customFormat="1" x14ac:dyDescent="0.2"/>
    <row r="924" s="4" customFormat="1" x14ac:dyDescent="0.2"/>
    <row r="925" s="4" customFormat="1" x14ac:dyDescent="0.2"/>
    <row r="926" s="4" customFormat="1" x14ac:dyDescent="0.2"/>
    <row r="927" s="4" customFormat="1" x14ac:dyDescent="0.2"/>
    <row r="928" s="4" customFormat="1" x14ac:dyDescent="0.2"/>
    <row r="929" s="4" customFormat="1" x14ac:dyDescent="0.2"/>
    <row r="930" s="4" customFormat="1" x14ac:dyDescent="0.2"/>
    <row r="931" s="4" customFormat="1" x14ac:dyDescent="0.2"/>
    <row r="932" s="4" customFormat="1" x14ac:dyDescent="0.2"/>
    <row r="933" s="4" customFormat="1" x14ac:dyDescent="0.2"/>
    <row r="934" s="4" customFormat="1" x14ac:dyDescent="0.2"/>
    <row r="935" s="4" customFormat="1" x14ac:dyDescent="0.2"/>
    <row r="936" s="4" customFormat="1" x14ac:dyDescent="0.2"/>
    <row r="937" s="4" customFormat="1" x14ac:dyDescent="0.2"/>
    <row r="938" s="4" customFormat="1" x14ac:dyDescent="0.2"/>
    <row r="939" s="4" customFormat="1" x14ac:dyDescent="0.2"/>
    <row r="940" s="4" customFormat="1" x14ac:dyDescent="0.2"/>
    <row r="941" s="4" customFormat="1" x14ac:dyDescent="0.2"/>
    <row r="942" s="4" customFormat="1" x14ac:dyDescent="0.2"/>
    <row r="943" s="4" customFormat="1" x14ac:dyDescent="0.2"/>
    <row r="944" s="4" customFormat="1" x14ac:dyDescent="0.2"/>
    <row r="945" s="4" customFormat="1" x14ac:dyDescent="0.2"/>
    <row r="946" s="4" customFormat="1" x14ac:dyDescent="0.2"/>
    <row r="947" s="4" customFormat="1" x14ac:dyDescent="0.2"/>
    <row r="948" s="4" customFormat="1" x14ac:dyDescent="0.2"/>
    <row r="949" s="4" customFormat="1" x14ac:dyDescent="0.2"/>
    <row r="950" s="4" customFormat="1" x14ac:dyDescent="0.2"/>
    <row r="951" s="4" customFormat="1" x14ac:dyDescent="0.2"/>
    <row r="952" s="4" customFormat="1" x14ac:dyDescent="0.2"/>
    <row r="953" s="4" customFormat="1" x14ac:dyDescent="0.2"/>
    <row r="954" s="4" customFormat="1" x14ac:dyDescent="0.2"/>
    <row r="955" s="4" customFormat="1" x14ac:dyDescent="0.2"/>
    <row r="956" s="4" customFormat="1" x14ac:dyDescent="0.2"/>
    <row r="957" s="4" customFormat="1" x14ac:dyDescent="0.2"/>
    <row r="958" s="4" customFormat="1" x14ac:dyDescent="0.2"/>
    <row r="959" s="4" customFormat="1" x14ac:dyDescent="0.2"/>
    <row r="960" s="4" customFormat="1" x14ac:dyDescent="0.2"/>
    <row r="961" s="4" customFormat="1" x14ac:dyDescent="0.2"/>
    <row r="962" s="4" customFormat="1" x14ac:dyDescent="0.2"/>
    <row r="963" s="4" customFormat="1" x14ac:dyDescent="0.2"/>
    <row r="964" s="4" customFormat="1" x14ac:dyDescent="0.2"/>
    <row r="965" s="4" customFormat="1" x14ac:dyDescent="0.2"/>
    <row r="966" s="4" customFormat="1" x14ac:dyDescent="0.2"/>
    <row r="967" s="4" customFormat="1" x14ac:dyDescent="0.2"/>
    <row r="968" s="4" customFormat="1" x14ac:dyDescent="0.2"/>
    <row r="969" s="4" customFormat="1" x14ac:dyDescent="0.2"/>
    <row r="970" s="4" customFormat="1" x14ac:dyDescent="0.2"/>
    <row r="971" s="4" customFormat="1" x14ac:dyDescent="0.2"/>
    <row r="972" s="4" customFormat="1" x14ac:dyDescent="0.2"/>
    <row r="973" s="4" customFormat="1" x14ac:dyDescent="0.2"/>
    <row r="974" s="4" customFormat="1" x14ac:dyDescent="0.2"/>
    <row r="975" s="4" customFormat="1" x14ac:dyDescent="0.2"/>
    <row r="976" s="4" customFormat="1" x14ac:dyDescent="0.2"/>
    <row r="977" s="4" customFormat="1" x14ac:dyDescent="0.2"/>
    <row r="978" s="4" customFormat="1" x14ac:dyDescent="0.2"/>
    <row r="979" s="4" customFormat="1" x14ac:dyDescent="0.2"/>
    <row r="980" s="4" customFormat="1" x14ac:dyDescent="0.2"/>
    <row r="981" s="4" customFormat="1" x14ac:dyDescent="0.2"/>
    <row r="982" s="4" customFormat="1" x14ac:dyDescent="0.2"/>
    <row r="983" s="4" customFormat="1" x14ac:dyDescent="0.2"/>
    <row r="984" s="4" customFormat="1" x14ac:dyDescent="0.2"/>
    <row r="985" s="4" customFormat="1" x14ac:dyDescent="0.2"/>
    <row r="986" s="4" customFormat="1" x14ac:dyDescent="0.2"/>
    <row r="987" s="4" customFormat="1" x14ac:dyDescent="0.2"/>
    <row r="988" s="4" customFormat="1" x14ac:dyDescent="0.2"/>
    <row r="989" s="4" customFormat="1" x14ac:dyDescent="0.2"/>
    <row r="990" s="4" customFormat="1" x14ac:dyDescent="0.2"/>
    <row r="991" s="4" customFormat="1" x14ac:dyDescent="0.2"/>
    <row r="992" s="4" customFormat="1" x14ac:dyDescent="0.2"/>
    <row r="993" s="4" customFormat="1" x14ac:dyDescent="0.2"/>
    <row r="994" s="4" customFormat="1" x14ac:dyDescent="0.2"/>
    <row r="995" s="4" customFormat="1" x14ac:dyDescent="0.2"/>
    <row r="996" s="4" customFormat="1" x14ac:dyDescent="0.2"/>
    <row r="997" s="4" customFormat="1" x14ac:dyDescent="0.2"/>
    <row r="998" s="4" customFormat="1" x14ac:dyDescent="0.2"/>
    <row r="999" s="4" customFormat="1" x14ac:dyDescent="0.2"/>
    <row r="1000" s="4" customFormat="1" x14ac:dyDescent="0.2"/>
    <row r="1001" s="4" customFormat="1" x14ac:dyDescent="0.2"/>
    <row r="1002" s="4" customFormat="1" x14ac:dyDescent="0.2"/>
    <row r="1003" s="4" customFormat="1" x14ac:dyDescent="0.2"/>
    <row r="1004" s="4" customFormat="1" x14ac:dyDescent="0.2"/>
    <row r="1005" s="4" customFormat="1" x14ac:dyDescent="0.2"/>
    <row r="1006" s="4" customFormat="1" x14ac:dyDescent="0.2"/>
    <row r="1007" s="4" customFormat="1" x14ac:dyDescent="0.2"/>
    <row r="1008" s="4" customFormat="1" x14ac:dyDescent="0.2"/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  <row r="1041" s="4" customFormat="1" x14ac:dyDescent="0.2"/>
    <row r="1042" s="4" customFormat="1" x14ac:dyDescent="0.2"/>
    <row r="1043" s="4" customFormat="1" x14ac:dyDescent="0.2"/>
    <row r="1044" s="4" customFormat="1" x14ac:dyDescent="0.2"/>
    <row r="1045" s="4" customFormat="1" x14ac:dyDescent="0.2"/>
    <row r="1046" s="4" customFormat="1" x14ac:dyDescent="0.2"/>
    <row r="1047" s="4" customFormat="1" x14ac:dyDescent="0.2"/>
    <row r="1048" s="4" customFormat="1" x14ac:dyDescent="0.2"/>
    <row r="1049" s="4" customFormat="1" x14ac:dyDescent="0.2"/>
    <row r="1050" s="4" customFormat="1" x14ac:dyDescent="0.2"/>
    <row r="1051" s="4" customFormat="1" x14ac:dyDescent="0.2"/>
    <row r="1052" s="4" customFormat="1" x14ac:dyDescent="0.2"/>
    <row r="1053" s="4" customFormat="1" x14ac:dyDescent="0.2"/>
    <row r="1054" s="4" customFormat="1" x14ac:dyDescent="0.2"/>
    <row r="1055" s="4" customFormat="1" x14ac:dyDescent="0.2"/>
    <row r="1056" s="4" customFormat="1" x14ac:dyDescent="0.2"/>
    <row r="1057" s="4" customFormat="1" x14ac:dyDescent="0.2"/>
    <row r="1058" s="4" customFormat="1" x14ac:dyDescent="0.2"/>
    <row r="1059" s="4" customFormat="1" x14ac:dyDescent="0.2"/>
    <row r="1060" s="4" customFormat="1" x14ac:dyDescent="0.2"/>
    <row r="1061" s="4" customFormat="1" x14ac:dyDescent="0.2"/>
    <row r="1062" s="4" customFormat="1" x14ac:dyDescent="0.2"/>
    <row r="1063" s="4" customFormat="1" x14ac:dyDescent="0.2"/>
    <row r="1064" s="4" customFormat="1" x14ac:dyDescent="0.2"/>
    <row r="1065" s="4" customFormat="1" x14ac:dyDescent="0.2"/>
    <row r="1066" s="4" customFormat="1" x14ac:dyDescent="0.2"/>
    <row r="1067" s="4" customFormat="1" x14ac:dyDescent="0.2"/>
    <row r="1068" s="4" customFormat="1" x14ac:dyDescent="0.2"/>
    <row r="1069" s="4" customFormat="1" x14ac:dyDescent="0.2"/>
    <row r="1070" s="4" customFormat="1" x14ac:dyDescent="0.2"/>
    <row r="1071" s="4" customFormat="1" x14ac:dyDescent="0.2"/>
    <row r="1072" s="4" customFormat="1" x14ac:dyDescent="0.2"/>
    <row r="1073" s="4" customFormat="1" x14ac:dyDescent="0.2"/>
    <row r="1074" s="4" customFormat="1" x14ac:dyDescent="0.2"/>
    <row r="1075" s="4" customFormat="1" x14ac:dyDescent="0.2"/>
    <row r="1076" s="4" customFormat="1" x14ac:dyDescent="0.2"/>
    <row r="1077" s="4" customFormat="1" x14ac:dyDescent="0.2"/>
    <row r="1078" s="4" customFormat="1" x14ac:dyDescent="0.2"/>
    <row r="1079" s="4" customFormat="1" x14ac:dyDescent="0.2"/>
    <row r="1080" s="4" customFormat="1" x14ac:dyDescent="0.2"/>
    <row r="1081" s="4" customFormat="1" x14ac:dyDescent="0.2"/>
    <row r="1082" s="4" customFormat="1" x14ac:dyDescent="0.2"/>
    <row r="1083" s="4" customFormat="1" x14ac:dyDescent="0.2"/>
    <row r="1084" s="4" customFormat="1" x14ac:dyDescent="0.2"/>
    <row r="1085" s="4" customFormat="1" x14ac:dyDescent="0.2"/>
    <row r="1086" s="4" customFormat="1" x14ac:dyDescent="0.2"/>
    <row r="1087" s="4" customFormat="1" x14ac:dyDescent="0.2"/>
    <row r="1088" s="4" customFormat="1" x14ac:dyDescent="0.2"/>
    <row r="1089" s="4" customFormat="1" x14ac:dyDescent="0.2"/>
    <row r="1090" s="4" customFormat="1" x14ac:dyDescent="0.2"/>
    <row r="1091" s="4" customFormat="1" x14ac:dyDescent="0.2"/>
    <row r="1092" s="4" customFormat="1" x14ac:dyDescent="0.2"/>
    <row r="1093" s="4" customFormat="1" x14ac:dyDescent="0.2"/>
    <row r="1094" s="4" customFormat="1" x14ac:dyDescent="0.2"/>
    <row r="1095" s="4" customFormat="1" x14ac:dyDescent="0.2"/>
    <row r="1096" s="4" customFormat="1" x14ac:dyDescent="0.2"/>
    <row r="1097" s="4" customFormat="1" x14ac:dyDescent="0.2"/>
    <row r="1098" s="4" customFormat="1" x14ac:dyDescent="0.2"/>
    <row r="1099" s="4" customFormat="1" x14ac:dyDescent="0.2"/>
    <row r="1100" s="4" customFormat="1" x14ac:dyDescent="0.2"/>
    <row r="1101" s="4" customFormat="1" x14ac:dyDescent="0.2"/>
    <row r="1102" s="4" customFormat="1" x14ac:dyDescent="0.2"/>
    <row r="1103" s="4" customFormat="1" x14ac:dyDescent="0.2"/>
    <row r="1104" s="4" customFormat="1" x14ac:dyDescent="0.2"/>
    <row r="1105" s="4" customFormat="1" x14ac:dyDescent="0.2"/>
    <row r="1106" s="4" customFormat="1" x14ac:dyDescent="0.2"/>
    <row r="1107" s="4" customFormat="1" x14ac:dyDescent="0.2"/>
    <row r="1108" s="4" customFormat="1" x14ac:dyDescent="0.2"/>
    <row r="1109" s="4" customFormat="1" x14ac:dyDescent="0.2"/>
    <row r="1110" s="4" customFormat="1" x14ac:dyDescent="0.2"/>
    <row r="1111" s="4" customFormat="1" x14ac:dyDescent="0.2"/>
    <row r="1112" s="4" customFormat="1" x14ac:dyDescent="0.2"/>
    <row r="1113" s="4" customFormat="1" x14ac:dyDescent="0.2"/>
    <row r="1114" s="4" customFormat="1" x14ac:dyDescent="0.2"/>
    <row r="1115" s="4" customFormat="1" x14ac:dyDescent="0.2"/>
    <row r="1116" s="4" customFormat="1" x14ac:dyDescent="0.2"/>
    <row r="1117" s="4" customFormat="1" x14ac:dyDescent="0.2"/>
    <row r="1118" s="4" customFormat="1" x14ac:dyDescent="0.2"/>
    <row r="1119" s="4" customFormat="1" x14ac:dyDescent="0.2"/>
    <row r="1120" s="4" customFormat="1" x14ac:dyDescent="0.2"/>
    <row r="1121" s="4" customFormat="1" x14ac:dyDescent="0.2"/>
    <row r="1122" s="4" customFormat="1" x14ac:dyDescent="0.2"/>
    <row r="1123" s="4" customFormat="1" x14ac:dyDescent="0.2"/>
    <row r="1124" s="4" customFormat="1" x14ac:dyDescent="0.2"/>
    <row r="1125" s="4" customFormat="1" x14ac:dyDescent="0.2"/>
    <row r="1126" s="4" customFormat="1" x14ac:dyDescent="0.2"/>
    <row r="1127" s="4" customFormat="1" x14ac:dyDescent="0.2"/>
    <row r="1128" s="4" customFormat="1" x14ac:dyDescent="0.2"/>
    <row r="1129" s="4" customFormat="1" x14ac:dyDescent="0.2"/>
    <row r="1130" s="4" customFormat="1" x14ac:dyDescent="0.2"/>
    <row r="1131" s="4" customFormat="1" x14ac:dyDescent="0.2"/>
    <row r="1132" s="4" customFormat="1" x14ac:dyDescent="0.2"/>
    <row r="1133" s="4" customFormat="1" x14ac:dyDescent="0.2"/>
    <row r="1134" s="4" customFormat="1" x14ac:dyDescent="0.2"/>
    <row r="1135" s="4" customFormat="1" x14ac:dyDescent="0.2"/>
    <row r="1136" s="4" customFormat="1" x14ac:dyDescent="0.2"/>
    <row r="1137" s="4" customFormat="1" x14ac:dyDescent="0.2"/>
    <row r="1138" s="4" customFormat="1" x14ac:dyDescent="0.2"/>
    <row r="1139" s="4" customFormat="1" x14ac:dyDescent="0.2"/>
    <row r="1140" s="4" customFormat="1" x14ac:dyDescent="0.2"/>
    <row r="1141" s="4" customFormat="1" x14ac:dyDescent="0.2"/>
    <row r="1142" s="4" customFormat="1" x14ac:dyDescent="0.2"/>
    <row r="1143" s="4" customFormat="1" x14ac:dyDescent="0.2"/>
    <row r="1144" s="4" customFormat="1" x14ac:dyDescent="0.2"/>
    <row r="1145" s="4" customFormat="1" x14ac:dyDescent="0.2"/>
    <row r="1146" s="4" customFormat="1" x14ac:dyDescent="0.2"/>
    <row r="1147" s="4" customFormat="1" x14ac:dyDescent="0.2"/>
    <row r="1148" s="4" customFormat="1" x14ac:dyDescent="0.2"/>
    <row r="1149" s="4" customFormat="1" x14ac:dyDescent="0.2"/>
    <row r="1150" s="4" customFormat="1" x14ac:dyDescent="0.2"/>
    <row r="1151" s="4" customFormat="1" x14ac:dyDescent="0.2"/>
    <row r="1152" s="4" customFormat="1" x14ac:dyDescent="0.2"/>
    <row r="1153" s="4" customFormat="1" x14ac:dyDescent="0.2"/>
    <row r="1154" s="4" customFormat="1" x14ac:dyDescent="0.2"/>
    <row r="1155" s="4" customFormat="1" x14ac:dyDescent="0.2"/>
    <row r="1156" s="4" customFormat="1" x14ac:dyDescent="0.2"/>
    <row r="1157" s="4" customFormat="1" x14ac:dyDescent="0.2"/>
    <row r="1158" s="4" customFormat="1" x14ac:dyDescent="0.2"/>
    <row r="1159" s="4" customFormat="1" x14ac:dyDescent="0.2"/>
    <row r="1160" s="4" customFormat="1" x14ac:dyDescent="0.2"/>
    <row r="1161" s="4" customFormat="1" x14ac:dyDescent="0.2"/>
    <row r="1162" s="4" customFormat="1" x14ac:dyDescent="0.2"/>
    <row r="1163" s="4" customFormat="1" x14ac:dyDescent="0.2"/>
    <row r="1164" s="4" customFormat="1" x14ac:dyDescent="0.2"/>
    <row r="1165" s="4" customFormat="1" x14ac:dyDescent="0.2"/>
    <row r="1166" s="4" customFormat="1" x14ac:dyDescent="0.2"/>
    <row r="1167" s="4" customFormat="1" x14ac:dyDescent="0.2"/>
    <row r="1168" s="4" customFormat="1" x14ac:dyDescent="0.2"/>
    <row r="1169" s="4" customFormat="1" x14ac:dyDescent="0.2"/>
    <row r="1170" s="4" customFormat="1" x14ac:dyDescent="0.2"/>
    <row r="1171" s="4" customFormat="1" x14ac:dyDescent="0.2"/>
    <row r="1172" s="4" customFormat="1" x14ac:dyDescent="0.2"/>
    <row r="1173" s="4" customFormat="1" x14ac:dyDescent="0.2"/>
    <row r="1174" s="4" customFormat="1" x14ac:dyDescent="0.2"/>
    <row r="1175" s="4" customFormat="1" x14ac:dyDescent="0.2"/>
    <row r="1176" s="4" customFormat="1" x14ac:dyDescent="0.2"/>
    <row r="1177" s="4" customFormat="1" x14ac:dyDescent="0.2"/>
    <row r="1178" s="4" customFormat="1" x14ac:dyDescent="0.2"/>
    <row r="1179" s="4" customFormat="1" x14ac:dyDescent="0.2"/>
    <row r="1180" s="4" customFormat="1" x14ac:dyDescent="0.2"/>
    <row r="1181" s="4" customFormat="1" x14ac:dyDescent="0.2"/>
    <row r="1182" s="4" customFormat="1" x14ac:dyDescent="0.2"/>
    <row r="1183" s="4" customFormat="1" x14ac:dyDescent="0.2"/>
    <row r="1184" s="4" customFormat="1" x14ac:dyDescent="0.2"/>
    <row r="1185" s="4" customFormat="1" x14ac:dyDescent="0.2"/>
    <row r="1186" s="4" customFormat="1" x14ac:dyDescent="0.2"/>
    <row r="1187" s="4" customFormat="1" x14ac:dyDescent="0.2"/>
    <row r="1188" s="4" customFormat="1" x14ac:dyDescent="0.2"/>
    <row r="1189" s="4" customFormat="1" x14ac:dyDescent="0.2"/>
    <row r="1190" s="4" customFormat="1" x14ac:dyDescent="0.2"/>
    <row r="1191" s="4" customFormat="1" x14ac:dyDescent="0.2"/>
    <row r="1192" s="4" customFormat="1" x14ac:dyDescent="0.2"/>
    <row r="1193" s="4" customFormat="1" x14ac:dyDescent="0.2"/>
    <row r="1194" s="4" customFormat="1" x14ac:dyDescent="0.2"/>
    <row r="1195" s="4" customFormat="1" x14ac:dyDescent="0.2"/>
    <row r="1196" s="4" customFormat="1" x14ac:dyDescent="0.2"/>
    <row r="1197" s="4" customFormat="1" x14ac:dyDescent="0.2"/>
    <row r="1198" s="4" customFormat="1" x14ac:dyDescent="0.2"/>
    <row r="1199" s="4" customFormat="1" x14ac:dyDescent="0.2"/>
    <row r="1200" s="4" customFormat="1" x14ac:dyDescent="0.2"/>
    <row r="1201" s="4" customFormat="1" x14ac:dyDescent="0.2"/>
    <row r="1202" s="4" customFormat="1" x14ac:dyDescent="0.2"/>
    <row r="1203" s="4" customFormat="1" x14ac:dyDescent="0.2"/>
    <row r="1204" s="4" customFormat="1" x14ac:dyDescent="0.2"/>
    <row r="1205" s="4" customFormat="1" x14ac:dyDescent="0.2"/>
    <row r="1206" s="4" customFormat="1" x14ac:dyDescent="0.2"/>
    <row r="1207" s="4" customFormat="1" x14ac:dyDescent="0.2"/>
    <row r="1208" s="4" customFormat="1" x14ac:dyDescent="0.2"/>
    <row r="1209" s="4" customFormat="1" x14ac:dyDescent="0.2"/>
    <row r="1210" s="4" customFormat="1" x14ac:dyDescent="0.2"/>
    <row r="1211" s="4" customFormat="1" x14ac:dyDescent="0.2"/>
    <row r="1212" s="4" customFormat="1" x14ac:dyDescent="0.2"/>
    <row r="1213" s="4" customFormat="1" x14ac:dyDescent="0.2"/>
    <row r="1214" s="4" customFormat="1" x14ac:dyDescent="0.2"/>
    <row r="1215" s="4" customFormat="1" x14ac:dyDescent="0.2"/>
    <row r="1216" s="4" customFormat="1" x14ac:dyDescent="0.2"/>
    <row r="1217" s="4" customFormat="1" x14ac:dyDescent="0.2"/>
    <row r="1218" s="4" customFormat="1" x14ac:dyDescent="0.2"/>
    <row r="1219" s="4" customFormat="1" x14ac:dyDescent="0.2"/>
    <row r="1220" s="4" customFormat="1" x14ac:dyDescent="0.2"/>
    <row r="1221" s="4" customFormat="1" x14ac:dyDescent="0.2"/>
    <row r="1222" s="4" customFormat="1" x14ac:dyDescent="0.2"/>
    <row r="1223" s="4" customFormat="1" x14ac:dyDescent="0.2"/>
    <row r="1224" s="4" customFormat="1" x14ac:dyDescent="0.2"/>
    <row r="1225" s="4" customFormat="1" x14ac:dyDescent="0.2"/>
    <row r="1226" s="4" customFormat="1" x14ac:dyDescent="0.2"/>
    <row r="1227" s="4" customFormat="1" x14ac:dyDescent="0.2"/>
    <row r="1228" s="4" customFormat="1" x14ac:dyDescent="0.2"/>
    <row r="1229" s="4" customFormat="1" x14ac:dyDescent="0.2"/>
    <row r="1230" s="4" customFormat="1" x14ac:dyDescent="0.2"/>
    <row r="1231" s="4" customFormat="1" x14ac:dyDescent="0.2"/>
    <row r="1232" s="4" customFormat="1" x14ac:dyDescent="0.2"/>
    <row r="1233" s="4" customFormat="1" x14ac:dyDescent="0.2"/>
    <row r="1234" s="4" customFormat="1" x14ac:dyDescent="0.2"/>
    <row r="1235" s="4" customFormat="1" x14ac:dyDescent="0.2"/>
    <row r="1236" s="4" customFormat="1" x14ac:dyDescent="0.2"/>
    <row r="1237" s="4" customFormat="1" x14ac:dyDescent="0.2"/>
    <row r="1238" s="4" customFormat="1" x14ac:dyDescent="0.2"/>
    <row r="1239" s="4" customFormat="1" x14ac:dyDescent="0.2"/>
    <row r="1240" s="4" customFormat="1" x14ac:dyDescent="0.2"/>
    <row r="1241" s="4" customFormat="1" x14ac:dyDescent="0.2"/>
    <row r="1242" s="4" customFormat="1" x14ac:dyDescent="0.2"/>
    <row r="1243" s="4" customFormat="1" x14ac:dyDescent="0.2"/>
    <row r="1244" s="4" customFormat="1" x14ac:dyDescent="0.2"/>
    <row r="1245" s="4" customFormat="1" x14ac:dyDescent="0.2"/>
    <row r="1246" s="4" customFormat="1" x14ac:dyDescent="0.2"/>
    <row r="1247" s="4" customFormat="1" x14ac:dyDescent="0.2"/>
    <row r="1248" s="4" customFormat="1" x14ac:dyDescent="0.2"/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</sheetData>
  <phoneticPr fontId="2" type="noConversion"/>
  <pageMargins left="0.74803149606299213" right="0.15748031496062992" top="0.62992125984251968" bottom="0.59055118110236227" header="0.19685039370078741" footer="0.27559055118110237"/>
  <pageSetup paperSize="121" scale="45" fitToHeight="32" orientation="portrait" r:id="rId1"/>
  <headerFooter alignWithMargins="0">
    <oddHeader xml:space="preserve">&amp;C&amp;"Times New Roman,Bold"&amp;12CUSTOMER AND REGULATORY SERVICES
INDEXED FEES AND FINES </oddHeader>
    <oddFooter>Page &amp;P of &amp;N</oddFooter>
  </headerFooter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1 JULY 2023</vt:lpstr>
      <vt:lpstr>'1 JULY 2023'!Print_Area</vt:lpstr>
      <vt:lpstr>RowTitleRegion1.A9.E9.1</vt:lpstr>
      <vt:lpstr>RowTitleRegion12.A985.F985.1</vt:lpstr>
      <vt:lpstr>RowTitleRegion13.A1006.F1006.1</vt:lpstr>
      <vt:lpstr>RowTitleRegion4.A121.E121.1</vt:lpstr>
      <vt:lpstr>RowTitleRegion5.A126.E126.1</vt:lpstr>
      <vt:lpstr>RowTitleRegion9.A300.F300.1</vt:lpstr>
    </vt:vector>
  </TitlesOfParts>
  <Company>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cspeed</dc:creator>
  <cp:lastModifiedBy>Barry A Lowe (DJCS)</cp:lastModifiedBy>
  <cp:lastPrinted>2023-06-26T01:37:47Z</cp:lastPrinted>
  <dcterms:created xsi:type="dcterms:W3CDTF">2006-02-15T04:43:37Z</dcterms:created>
  <dcterms:modified xsi:type="dcterms:W3CDTF">2023-06-26T01:38:23Z</dcterms:modified>
</cp:coreProperties>
</file>