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5-26\"/>
    </mc:Choice>
  </mc:AlternateContent>
  <xr:revisionPtr revIDLastSave="0" documentId="8_{67BEEBD2-8F3D-45EF-81EC-5AEE00F88466}" xr6:coauthVersionLast="47" xr6:coauthVersionMax="47" xr10:uidLastSave="{00000000-0000-0000-0000-000000000000}"/>
  <bookViews>
    <workbookView xWindow="15705" yWindow="-18120" windowWidth="29040" windowHeight="176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9" i="21" l="1"/>
  <c r="M88" i="21"/>
  <c r="M91" i="21"/>
  <c r="J85" i="21"/>
  <c r="O85" i="21"/>
  <c r="B85" i="21"/>
  <c r="A83" i="21"/>
  <c r="E85" i="21"/>
  <c r="H84" i="21"/>
  <c r="M86" i="21"/>
  <c r="G84" i="21"/>
  <c r="M92" i="21"/>
  <c r="M90" i="21"/>
  <c r="J86" i="21"/>
  <c r="E84" i="21"/>
  <c r="O84" i="21"/>
  <c r="M84" i="21"/>
  <c r="J84" i="21"/>
  <c r="M85" i="21"/>
  <c r="M87" i="21"/>
  <c r="E86" i="21" l="1"/>
  <c r="F85" i="21" s="1"/>
  <c r="O86" i="21"/>
  <c r="J87" i="21"/>
  <c r="K84" i="21" s="1"/>
  <c r="M93" i="21"/>
  <c r="F84" i="21" l="1"/>
  <c r="K85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<sst xmlns="http://schemas.openxmlformats.org/spreadsheetml/2006/main" count="43" uniqueCount="40">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</sst>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7" borderId="1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2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B3"/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/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/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/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/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ICEO from 31Mar</v>
          </cell>
          <cell r="C8" t="str">
            <v>Mr John Bennie</v>
          </cell>
          <cell r="D8" t="str">
            <v>Mr Bennie</v>
          </cell>
          <cell r="E8" t="str">
            <v>M</v>
          </cell>
          <cell r="F8" t="str">
            <v>ICEO</v>
          </cell>
          <cell r="G8" t="str">
            <v>Interim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 t="str">
            <v>CEO from 11Jun</v>
          </cell>
          <cell r="C9" t="str">
            <v>Mr Matthew Cripps</v>
          </cell>
          <cell r="D9" t="str">
            <v>Mr Cripps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>CEO from 1May</v>
          </cell>
          <cell r="C10" t="str">
            <v>Mr Peter Keane</v>
          </cell>
          <cell r="D10" t="str">
            <v>Mr Keane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/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/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/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/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 t="str">
            <v>ICEO from 5Jun</v>
          </cell>
          <cell r="C15" t="str">
            <v>Mr Peter Benazic</v>
          </cell>
          <cell r="D15" t="str">
            <v>Mr Benazic</v>
          </cell>
          <cell r="E15" t="str">
            <v>M</v>
          </cell>
          <cell r="F15" t="str">
            <v>ICEO</v>
          </cell>
          <cell r="G15" t="str">
            <v>Interim 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/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/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 t="str">
            <v>ACEO from 1May25</v>
          </cell>
          <cell r="C18" t="str">
            <v>Mr Andrew Tenni</v>
          </cell>
          <cell r="D18" t="str">
            <v>Mr Tenni</v>
          </cell>
          <cell r="E18" t="str">
            <v>M</v>
          </cell>
          <cell r="F18" t="str">
            <v>ACEO</v>
          </cell>
          <cell r="G18" t="str">
            <v>Acting 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/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/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/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/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/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/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/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>ICEO 26Mar - Mayor 20May</v>
          </cell>
          <cell r="C26" t="str">
            <v>Mr Steven Sagona</v>
          </cell>
          <cell r="D26" t="str">
            <v>Mr Sagona</v>
          </cell>
          <cell r="E26" t="str">
            <v>M</v>
          </cell>
          <cell r="F26" t="str">
            <v>ICEO</v>
          </cell>
          <cell r="G26" t="str">
            <v>Interim Chief Executive Officer</v>
          </cell>
          <cell r="H26" t="str">
            <v>Cr Owen Sharkey</v>
          </cell>
          <cell r="I26" t="str">
            <v>Cr Sharkey</v>
          </cell>
          <cell r="J26" t="str">
            <v>Mayor</v>
          </cell>
          <cell r="K26" t="str">
            <v>M</v>
          </cell>
          <cell r="L26" t="str">
            <v>3rd</v>
          </cell>
          <cell r="M26">
            <v>2025</v>
          </cell>
          <cell r="N26"/>
          <cell r="O26"/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/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/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/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/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/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/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>ICEO from 3Mar25</v>
          </cell>
          <cell r="C33" t="str">
            <v>Ms Kerry Thompson</v>
          </cell>
          <cell r="D33" t="str">
            <v>Ms Thompson</v>
          </cell>
          <cell r="E33" t="str">
            <v>F</v>
          </cell>
          <cell r="F33" t="str">
            <v>ICEO</v>
          </cell>
          <cell r="G33" t="str">
            <v>Interim 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 t="str">
            <v>CEO from 19May25</v>
          </cell>
          <cell r="C34" t="str">
            <v>Ms Gail Gatt</v>
          </cell>
          <cell r="D34" t="str">
            <v>Ms Gatt</v>
          </cell>
          <cell r="E34" t="str">
            <v>F</v>
          </cell>
          <cell r="F34" t="str">
            <v>CEO</v>
          </cell>
          <cell r="G34" t="str">
            <v>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N34"/>
          <cell r="O34"/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/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/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/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/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/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/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N40"/>
          <cell r="O40"/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/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/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/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/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/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/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/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/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/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>CEO from Apr - was ACEO from Dec24</v>
          </cell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CEO</v>
          </cell>
          <cell r="G50" t="str">
            <v>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/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K51"/>
          <cell r="L51"/>
          <cell r="M51"/>
          <cell r="N51"/>
          <cell r="O51"/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/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/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/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CEO from 16Apr25</v>
          </cell>
          <cell r="C55" t="str">
            <v>Mr Mark Stoermer</v>
          </cell>
          <cell r="D55" t="str">
            <v>Mr Stoermer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/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/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/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/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/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/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B62"/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N62"/>
          <cell r="O62"/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/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>CEO from 2Jun</v>
          </cell>
          <cell r="C64" t="str">
            <v>Ms Allison Jones</v>
          </cell>
          <cell r="D64" t="str">
            <v>Ms Jones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/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N65"/>
          <cell r="O65"/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/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 t="str">
            <v>CEO from 5May</v>
          </cell>
          <cell r="C67" t="str">
            <v>Ms Rachelle Quattrocchi</v>
          </cell>
          <cell r="D67" t="str">
            <v>Ms Quattrocchi</v>
          </cell>
          <cell r="E67" t="str">
            <v>F</v>
          </cell>
          <cell r="F67" t="str">
            <v>CEO</v>
          </cell>
          <cell r="G67" t="str">
            <v>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/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/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/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/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/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/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/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/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 t="str">
            <v>Apr25 - New Mayor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Martin Taylor</v>
          </cell>
          <cell r="I76" t="str">
            <v>Cr Taylor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/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/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/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/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/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/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0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1" t="str">
        <f>'[1]ALL COUNCIL DATA'!H3</f>
        <v>Cr Sarah Nicholas</v>
      </c>
      <c r="I3" s="122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1" t="str">
        <f>'[1]ALL COUNCIL DATA'!H4</f>
        <v>Cr Jo Armstrong</v>
      </c>
      <c r="I4" s="122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1" t="str">
        <f>'[1]ALL COUNCIL DATA'!H5</f>
        <v>Cr Tracey Hargreaves</v>
      </c>
      <c r="I5" s="122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1" t="str">
        <f>'[1]ALL COUNCIL DATA'!H6</f>
        <v>Cr Elizabeth Nealy</v>
      </c>
      <c r="I6" s="122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1" t="str">
        <f>'[1]ALL COUNCIL DATA'!H7</f>
        <v>Cr Rochelle Halstead</v>
      </c>
      <c r="I7" s="122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ICEO from 31Mar</v>
      </c>
      <c r="C8" s="70" t="str">
        <f>'[1]ALL COUNCIL DATA'!C8</f>
        <v>Mr John Bennie</v>
      </c>
      <c r="D8" s="70" t="str">
        <f>'[1]ALL COUNCIL DATA'!D8</f>
        <v>Mr Bennie</v>
      </c>
      <c r="E8" s="71" t="str">
        <f>'[1]ALL COUNCIL DATA'!E8</f>
        <v>M</v>
      </c>
      <c r="F8" s="71" t="str">
        <f>'[1]ALL COUNCIL DATA'!F8</f>
        <v>ICEO</v>
      </c>
      <c r="G8" s="72" t="str">
        <f>'[1]ALL COUNCIL DATA'!G8</f>
        <v>Interim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2" t="str">
        <f>'[1]ALL COUNCIL DATA'!N8</f>
        <v>Cr Tricia Jones</v>
      </c>
      <c r="O8" s="123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 t="str">
        <f>'[1]ALL COUNCIL DATA'!B9</f>
        <v>CEO from 11Jun</v>
      </c>
      <c r="C9" s="70" t="str">
        <f>'[1]ALL COUNCIL DATA'!C9</f>
        <v>Mr Matthew Cripps</v>
      </c>
      <c r="D9" s="70" t="str">
        <f>'[1]ALL COUNCIL DATA'!D9</f>
        <v>Mr Cripps</v>
      </c>
      <c r="E9" s="71" t="str">
        <f>'[1]ALL COUNCIL DATA'!E9</f>
        <v>M</v>
      </c>
      <c r="F9" s="71" t="str">
        <f>'[1]ALL COUNCIL DATA'!F9</f>
        <v>CEO</v>
      </c>
      <c r="G9" s="72" t="str">
        <f>'[1]ALL COUNCIL DATA'!G9</f>
        <v>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2" t="str">
        <f>'[1]ALL COUNCIL DATA'!N9</f>
        <v>Cr Debbie Taylor-Haynes</v>
      </c>
      <c r="O9" s="123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 t="str">
        <f>'[1]ALL COUNCIL DATA'!B10</f>
        <v>CEO from 1May</v>
      </c>
      <c r="C10" s="70" t="str">
        <f>'[1]ALL COUNCIL DATA'!C10</f>
        <v>Mr Peter Keane</v>
      </c>
      <c r="D10" s="70" t="str">
        <f>'[1]ALL COUNCIL DATA'!D10</f>
        <v>Mr Keane</v>
      </c>
      <c r="E10" s="71" t="str">
        <f>'[1]ALL COUNCIL DATA'!E10</f>
        <v>M</v>
      </c>
      <c r="F10" s="71" t="str">
        <f>'[1]ALL COUNCIL DATA'!F10</f>
        <v>CEO</v>
      </c>
      <c r="G10" s="72" t="str">
        <f>'[1]ALL COUNCIL DATA'!G10</f>
        <v>Chief Executive Officer</v>
      </c>
      <c r="H10" s="121" t="str">
        <f>'[1]ALL COUNCIL DATA'!H10</f>
        <v>Cr Bernie Hearn</v>
      </c>
      <c r="I10" s="122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1" t="str">
        <f>'[1]ALL COUNCIL DATA'!H11</f>
        <v>Cr Sophie Torney</v>
      </c>
      <c r="I11" s="122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1" t="str">
        <f>'[1]ALL COUNCIL DATA'!H12</f>
        <v>Cr Thuy Dang</v>
      </c>
      <c r="I12" s="122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2" t="str">
        <f>'[1]ALL COUNCIL DATA'!N12</f>
        <v>Cr Victoria Borg</v>
      </c>
      <c r="O12" s="123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>
        <f>'[1]ALL COUNCIL DATA'!B13</f>
        <v>0</v>
      </c>
      <c r="C13" s="70" t="str">
        <f>'[1]ALL COUNCIL DATA'!C13</f>
        <v>Mr Wayne O'Toole</v>
      </c>
      <c r="D13" s="70" t="str">
        <f>'[1]ALL COUNCIL DATA'!D13</f>
        <v>Mr O'Toole</v>
      </c>
      <c r="E13" s="71" t="str">
        <f>'[1]ALL COUNCIL DATA'!E13</f>
        <v>M</v>
      </c>
      <c r="F13" s="71" t="str">
        <f>'[1]ALL COUNCIL DATA'!F13</f>
        <v>CEO</v>
      </c>
      <c r="G13" s="72" t="str">
        <f>'[1]ALL COUNCIL DATA'!G13</f>
        <v>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2" t="str">
        <f>'[1]ALL COUNCIL DATA'!N14</f>
        <v>Cr Jessica Mitchell</v>
      </c>
      <c r="O14" s="123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 t="str">
        <f>'[1]ALL COUNCIL DATA'!B15</f>
        <v>ICEO from 5Jun</v>
      </c>
      <c r="C15" s="70" t="str">
        <f>'[1]ALL COUNCIL DATA'!C15</f>
        <v>Mr Peter Benazic</v>
      </c>
      <c r="D15" s="70" t="str">
        <f>'[1]ALL COUNCIL DATA'!D15</f>
        <v>Mr Benazic</v>
      </c>
      <c r="E15" s="71" t="str">
        <f>'[1]ALL COUNCIL DATA'!E15</f>
        <v>M</v>
      </c>
      <c r="F15" s="71" t="str">
        <f>'[1]ALL COUNCIL DATA'!F15</f>
        <v>ICEO</v>
      </c>
      <c r="G15" s="72" t="str">
        <f>'[1]ALL COUNCIL DATA'!G15</f>
        <v>Interim 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2" t="str">
        <f>'[1]ALL COUNCIL DATA'!N15</f>
        <v>Cr Alanna Pomeroy</v>
      </c>
      <c r="O15" s="123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2" t="str">
        <f>'[1]ALL COUNCIL DATA'!N16</f>
        <v>Cr Melinda Ambros</v>
      </c>
      <c r="O16" s="123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>
        <f>'[1]ALL COUNCIL DATA'!B17</f>
        <v>0</v>
      </c>
      <c r="C17" s="73" t="str">
        <f>'[1]ALL COUNCIL DATA'!C17</f>
        <v>Ms Sally Jones</v>
      </c>
      <c r="D17" s="73" t="str">
        <f>'[1]ALL COUNCIL DATA'!D17</f>
        <v>Ms Jones</v>
      </c>
      <c r="E17" s="74" t="str">
        <f>'[1]ALL COUNCIL DATA'!E17</f>
        <v>F</v>
      </c>
      <c r="F17" s="74" t="str">
        <f>'[1]ALL COUNCIL DATA'!F17</f>
        <v>ICEO</v>
      </c>
      <c r="G17" s="75" t="str">
        <f>'[1]ALL COUNCIL DATA'!G17</f>
        <v>Interim Chief Executive Officer</v>
      </c>
      <c r="H17" s="121" t="str">
        <f>'[1]ALL COUNCIL DATA'!H17</f>
        <v>Cr Grace La Vella</v>
      </c>
      <c r="I17" s="122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 t="str">
        <f>'[1]ALL COUNCIL DATA'!B18</f>
        <v>ACEO from 1May25</v>
      </c>
      <c r="C18" s="70" t="str">
        <f>'[1]ALL COUNCIL DATA'!C18</f>
        <v>Mr Andrew Tenni</v>
      </c>
      <c r="D18" s="70" t="str">
        <f>'[1]ALL COUNCIL DATA'!D18</f>
        <v>Mr Tenni</v>
      </c>
      <c r="E18" s="71" t="str">
        <f>'[1]ALL COUNCIL DATA'!E18</f>
        <v>M</v>
      </c>
      <c r="F18" s="71" t="str">
        <f>'[1]ALL COUNCIL DATA'!F18</f>
        <v>ACEO</v>
      </c>
      <c r="G18" s="72" t="str">
        <f>'[1]ALL COUNCIL DATA'!G18</f>
        <v>Acting 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1" t="str">
        <f>'[1]ALL COUNCIL DATA'!H19</f>
        <v>Cr Kate Makin</v>
      </c>
      <c r="I19" s="122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>
        <f>'[1]ALL COUNCIL DATA'!B20</f>
        <v>0</v>
      </c>
      <c r="C20" s="70" t="str">
        <f>'[1]ALL COUNCIL DATA'!C20</f>
        <v>Mr Michael Tudball</v>
      </c>
      <c r="D20" s="70" t="str">
        <f>'[1]ALL COUNCIL DATA'!D20</f>
        <v>Mr Tudball</v>
      </c>
      <c r="E20" s="71" t="str">
        <f>'[1]ALL COUNCIL DATA'!E20</f>
        <v>M</v>
      </c>
      <c r="F20" s="74" t="str">
        <f>'[1]ALL COUNCIL DATA'!F20</f>
        <v>ICEO</v>
      </c>
      <c r="G20" s="75" t="str">
        <f>'[1]ALL COUNCIL DATA'!G20</f>
        <v>Interim Chief Executive Officer</v>
      </c>
      <c r="H20" s="121" t="str">
        <f>'[1]ALL COUNCIL DATA'!H20</f>
        <v>Cr Kristine Olaris</v>
      </c>
      <c r="I20" s="122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2" t="str">
        <f>'[1]ALL COUNCIL DATA'!N20</f>
        <v>Cr Emily Dimitriadis</v>
      </c>
      <c r="O20" s="123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2" t="str">
        <f>'[1]ALL COUNCIL DATA'!N21</f>
        <v>Cr Sonia Buckley</v>
      </c>
      <c r="O21" s="123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>
        <f>'[1]ALL COUNCIL DATA'!B22</f>
        <v>0</v>
      </c>
      <c r="C22" s="70" t="str">
        <f>'[1]ALL COUNCIL DATA'!C22</f>
        <v>Mr Phil Cantillon</v>
      </c>
      <c r="D22" s="70" t="str">
        <f>'[1]ALL COUNCIL DATA'!D22</f>
        <v>Mr Cantillon</v>
      </c>
      <c r="E22" s="71" t="str">
        <f>'[1]ALL COUNCIL DATA'!E22</f>
        <v>M</v>
      </c>
      <c r="F22" s="71" t="str">
        <f>'[1]ALL COUNCIL DATA'!F22</f>
        <v>CEO</v>
      </c>
      <c r="G22" s="72" t="str">
        <f>'[1]ALL COUNCIL DATA'!G22</f>
        <v>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2" t="str">
        <f>'[1]ALL COUNCIL DATA'!N22</f>
        <v>Cr Steffie Conroy</v>
      </c>
      <c r="O22" s="123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>
        <f>'[1]ALL COUNCIL DATA'!B24</f>
        <v>0</v>
      </c>
      <c r="C24" s="73" t="str">
        <f>'[1]ALL COUNCIL DATA'!C24</f>
        <v>Ms Rebecca McKenzie</v>
      </c>
      <c r="D24" s="73" t="str">
        <f>'[1]ALL COUNCIL DATA'!D24</f>
        <v>Ms McKenzie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1" t="str">
        <f>'[1]ALL COUNCIL DATA'!H24</f>
        <v>Cr Simone Zmood</v>
      </c>
      <c r="I24" s="122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1" t="str">
        <f>'[1]ALL COUNCIL DATA'!H25</f>
        <v>Cr Karen Stephens</v>
      </c>
      <c r="I25" s="122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2" t="str">
        <f>'[1]ALL COUNCIL DATA'!N25</f>
        <v>Cr Robyn McDonald</v>
      </c>
      <c r="O25" s="123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 t="str">
        <f>'[1]ALL COUNCIL DATA'!B26</f>
        <v>ICEO 26Mar - Mayor 20May</v>
      </c>
      <c r="C26" s="70" t="str">
        <f>'[1]ALL COUNCIL DATA'!C26</f>
        <v>Mr Steven Sagona</v>
      </c>
      <c r="D26" s="70" t="str">
        <f>'[1]ALL COUNCIL DATA'!D26</f>
        <v>Mr Sagona</v>
      </c>
      <c r="E26" s="71" t="str">
        <f>'[1]ALL COUNCIL DATA'!E26</f>
        <v>M</v>
      </c>
      <c r="F26" s="71" t="str">
        <f>'[1]ALL COUNCIL DATA'!F26</f>
        <v>ICEO</v>
      </c>
      <c r="G26" s="72" t="str">
        <f>'[1]ALL COUNCIL DATA'!G26</f>
        <v>Interim Chief Executive Officer</v>
      </c>
      <c r="H26" s="121" t="str">
        <f>'[1]ALL COUNCIL DATA'!H26</f>
        <v>Cr Owen Sharkey</v>
      </c>
      <c r="I26" s="122" t="str">
        <f>'[1]ALL COUNCIL DATA'!I26</f>
        <v>Cr Sharkey</v>
      </c>
      <c r="J26" s="100" t="str">
        <f>'[1]ALL COUNCIL DATA'!J26</f>
        <v>Mayor</v>
      </c>
      <c r="K26" s="101" t="str">
        <f>'[1]ALL COUNCIL DATA'!K26</f>
        <v>M</v>
      </c>
      <c r="L26" s="101" t="str">
        <f>'[1]ALL COUNCIL DATA'!L26</f>
        <v>3rd</v>
      </c>
      <c r="M26" s="101">
        <f>'[1]ALL COUNCIL DATA'!M26</f>
        <v>2025</v>
      </c>
      <c r="N26" s="132">
        <f>'[1]ALL COUNCIL DATA'!N26</f>
        <v>0</v>
      </c>
      <c r="O26" s="133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1" t="str">
        <f>'[1]ALL COUNCIL DATA'!H27</f>
        <v>Cr Andrea Metcalf</v>
      </c>
      <c r="I27" s="122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2" t="str">
        <f>'[1]ALL COUNCIL DATA'!N28</f>
        <v>Cr Sophie Tan</v>
      </c>
      <c r="O28" s="123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2" t="str">
        <f>'[1]ALL COUNCIL DATA'!N31</f>
        <v>Cr Lesley Hewitt</v>
      </c>
      <c r="O31" s="123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 t="str">
        <f>'[1]ALL COUNCIL DATA'!B33</f>
        <v>ICEO from 3Mar25</v>
      </c>
      <c r="C33" s="73" t="str">
        <f>'[1]ALL COUNCIL DATA'!C33</f>
        <v>Ms Kerry Thompson</v>
      </c>
      <c r="D33" s="73" t="str">
        <f>'[1]ALL COUNCIL DATA'!D33</f>
        <v>Ms Thompson</v>
      </c>
      <c r="E33" s="74" t="str">
        <f>'[1]ALL COUNCIL DATA'!E33</f>
        <v>F</v>
      </c>
      <c r="F33" s="74" t="str">
        <f>'[1]ALL COUNCIL DATA'!F33</f>
        <v>ICEO</v>
      </c>
      <c r="G33" s="75" t="str">
        <f>'[1]ALL COUNCIL DATA'!G33</f>
        <v>Interim Chief Executive Officer</v>
      </c>
      <c r="H33" s="121" t="str">
        <f>'[1]ALL COUNCIL DATA'!H33</f>
        <v>Cr Daria Kellander</v>
      </c>
      <c r="I33" s="122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2" t="str">
        <f>'[1]ALL COUNCIL DATA'!N33</f>
        <v>Cr Rayane Hawli</v>
      </c>
      <c r="O33" s="123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 t="str">
        <f>'[1]ALL COUNCIL DATA'!B34</f>
        <v>CEO from 19May25</v>
      </c>
      <c r="C34" s="73" t="str">
        <f>'[1]ALL COUNCIL DATA'!C34</f>
        <v>Ms Gail Gatt</v>
      </c>
      <c r="D34" s="73" t="str">
        <f>'[1]ALL COUNCIL DATA'!D34</f>
        <v>Ms Gatt</v>
      </c>
      <c r="E34" s="74" t="str">
        <f>'[1]ALL COUNCIL DATA'!E34</f>
        <v>F</v>
      </c>
      <c r="F34" s="74" t="str">
        <f>'[1]ALL COUNCIL DATA'!F34</f>
        <v>CEO</v>
      </c>
      <c r="G34" s="75" t="str">
        <f>'[1]ALL COUNCIL DATA'!G34</f>
        <v>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2">
        <f>'[1]ALL COUNCIL DATA'!N34</f>
        <v>0</v>
      </c>
      <c r="O34" s="133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1" t="str">
        <f>'[1]ALL COUNCIL DATA'!H36</f>
        <v>Cr Sophie Price</v>
      </c>
      <c r="I36" s="122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2" t="str">
        <f>'[1]ALL COUNCIL DATA'!N36</f>
        <v>Cr Jane Dowsley</v>
      </c>
      <c r="O36" s="123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1" t="str">
        <f>'[1]ALL COUNCIL DATA'!H37</f>
        <v>Cr Georgina Oxley</v>
      </c>
      <c r="I37" s="122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1" t="str">
        <f>'[1]ALL COUNCIL DATA'!H38</f>
        <v>Cr Lisa Cooper</v>
      </c>
      <c r="I38" s="122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2" t="str">
        <f>'[1]ALL COUNCIL DATA'!N39</f>
        <v>Cr Sharon Gibson</v>
      </c>
      <c r="O39" s="123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2">
        <f>'[1]ALL COUNCIL DATA'!N40</f>
        <v>0</v>
      </c>
      <c r="O40" s="133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2" t="str">
        <f>'[1]ALL COUNCIL DATA'!N41</f>
        <v>Cr Kate Kendall</v>
      </c>
      <c r="O41" s="123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1" t="str">
        <f>'[1]ALL COUNCIL DATA'!H42</f>
        <v>Cr Deirdre Diamante</v>
      </c>
      <c r="I42" s="122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2" t="str">
        <f>'[1]ALL COUNCIL DATA'!N44</f>
        <v>Cr Bernadette Thomas</v>
      </c>
      <c r="O44" s="123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1" t="str">
        <f>'[1]ALL COUNCIL DATA'!H45</f>
        <v>Cr Kylie Spears</v>
      </c>
      <c r="I45" s="122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2" t="str">
        <f>'[1]ALL COUNCIL DATA'!N45</f>
        <v>Cr Linda Hancock</v>
      </c>
      <c r="O45" s="123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4" t="str">
        <f>'[1]ALL COUNCIL DATA'!H46</f>
        <v>Cr Nicholas Reece</v>
      </c>
      <c r="I46" s="125" t="str">
        <f>'[1]ALL COUNCIL DATA'!I46</f>
        <v>Cr Reece</v>
      </c>
      <c r="J46" s="126" t="str">
        <f>'[1]ALL COUNCIL DATA'!J46</f>
        <v>Lord Mayor</v>
      </c>
      <c r="K46" s="127" t="str">
        <f>'[1]ALL COUNCIL DATA'!K46</f>
        <v>M</v>
      </c>
      <c r="L46" s="127" t="str">
        <f>'[1]ALL COUNCIL DATA'!L46</f>
        <v>2nd</v>
      </c>
      <c r="M46" s="131" t="str">
        <f>'[1]ALL COUNCIL DATA'!M46</f>
        <v>2024-28</v>
      </c>
      <c r="N46" s="128" t="str">
        <f>'[1]ALL COUNCIL DATA'!N46</f>
        <v>Cr Roshena Campbell</v>
      </c>
      <c r="O46" s="129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2" t="str">
        <f>'[1]ALL COUNCIL DATA'!N47</f>
        <v>Cr Lara Carli</v>
      </c>
      <c r="O47" s="123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1" t="str">
        <f>'[1]ALL COUNCIL DATA'!H48</f>
        <v>Cr Helen Davidson</v>
      </c>
      <c r="I48" s="122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2" t="str">
        <f>'[1]ALL COUNCIL DATA'!N48</f>
        <v>Cr Helen Politis</v>
      </c>
      <c r="O48" s="123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1" t="str">
        <f>'[1]ALL COUNCIL DATA'!H49</f>
        <v>Cr Helen Healy</v>
      </c>
      <c r="I49" s="122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2" t="str">
        <f>'[1]ALL COUNCIL DATA'!N49</f>
        <v>Cr Ali Cupper</v>
      </c>
      <c r="O49" s="123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 t="str">
        <f>'[1]ALL COUNCIL DATA'!B50</f>
        <v>CEO from Apr - was ACEO from Dec24</v>
      </c>
      <c r="C50" s="73" t="str">
        <f>'[1]ALL COUNCIL DATA'!C50</f>
        <v>Ms Mary Agostino</v>
      </c>
      <c r="D50" s="73" t="str">
        <f>'[1]ALL COUNCIL DATA'!D50</f>
        <v>Ms Agostino</v>
      </c>
      <c r="E50" s="74" t="str">
        <f>'[1]ALL COUNCIL DATA'!E50</f>
        <v>F</v>
      </c>
      <c r="F50" s="74" t="str">
        <f>'[1]ALL COUNCIL DATA'!F50</f>
        <v>CEO</v>
      </c>
      <c r="G50" s="75" t="str">
        <f>'[1]ALL COUNCIL DATA'!G50</f>
        <v>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1" t="str">
        <f>'[1]ALL COUNCIL DATA'!H53</f>
        <v>Cr Ava Adams</v>
      </c>
      <c r="I53" s="122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2" t="str">
        <f>'[1]ALL COUNCIL DATA'!N53</f>
        <v>Cr Fran Cosgriff</v>
      </c>
      <c r="O53" s="123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0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CEO from 16Apr25</v>
      </c>
      <c r="C55" s="70" t="str">
        <f>'[1]ALL COUNCIL DATA'!C55</f>
        <v>Mr Mark Stoermer</v>
      </c>
      <c r="D55" s="70" t="str">
        <f>'[1]ALL COUNCIL DATA'!D55</f>
        <v>Mr Stoermer</v>
      </c>
      <c r="E55" s="71" t="str">
        <f>'[1]ALL COUNCIL DATA'!E55</f>
        <v>M</v>
      </c>
      <c r="F55" s="71" t="str">
        <f>'[1]ALL COUNCIL DATA'!F55</f>
        <v>CEO</v>
      </c>
      <c r="G55" s="72" t="str">
        <f>'[1]ALL COUNCIL DATA'!G55</f>
        <v>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1" t="str">
        <f>'[1]ALL COUNCIL DATA'!H56</f>
        <v>Cr Rosie Annear</v>
      </c>
      <c r="I56" s="122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1" t="str">
        <f>'[1]ALL COUNCIL DATA'!H57</f>
        <v>Cr Karen Foster</v>
      </c>
      <c r="I57" s="122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2" t="str">
        <f>'[1]ALL COUNCIL DATA'!N58</f>
        <v>Cr Anita Carr</v>
      </c>
      <c r="O58" s="123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2" t="str">
        <f>'[1]ALL COUNCIL DATA'!N59</f>
        <v>Cr Naomi Joiner</v>
      </c>
      <c r="O59" s="123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1" t="str">
        <f>'[1]ALL COUNCIL DATA'!H60</f>
        <v>Cr Karen Hyslop</v>
      </c>
      <c r="I60" s="122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2" t="str">
        <f>'[1]ALL COUNCIL DATA'!N60</f>
        <v>Cr Justine Hide</v>
      </c>
      <c r="O60" s="123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1" t="str">
        <f>'[1]ALL COUNCIL DATA'!H61</f>
        <v>Cr Louise Crawford</v>
      </c>
      <c r="I61" s="122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19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1" t="str">
        <f>'[1]ALL COUNCIL DATA'!H62</f>
        <v>Cr Tanya Kehoe</v>
      </c>
      <c r="I62" s="122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2">
        <f>'[1]ALL COUNCIL DATA'!N62</f>
        <v>0</v>
      </c>
      <c r="O62" s="133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1" t="str">
        <f>'[1]ALL COUNCIL DATA'!H63</f>
        <v>Cr Di Rule</v>
      </c>
      <c r="I63" s="122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 t="str">
        <f>'[1]ALL COUNCIL DATA'!B64</f>
        <v>CEO from 2Jun</v>
      </c>
      <c r="C64" s="73" t="str">
        <f>'[1]ALL COUNCIL DATA'!C64</f>
        <v>Ms Allison Jones</v>
      </c>
      <c r="D64" s="73" t="str">
        <f>'[1]ALL COUNCIL DATA'!D64</f>
        <v>Ms Jones</v>
      </c>
      <c r="E64" s="74" t="str">
        <f>'[1]ALL COUNCIL DATA'!E64</f>
        <v>F</v>
      </c>
      <c r="F64" s="74" t="str">
        <f>'[1]ALL COUNCIL DATA'!F64</f>
        <v>CEO</v>
      </c>
      <c r="G64" s="75" t="str">
        <f>'[1]ALL COUNCIL DATA'!G64</f>
        <v>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2" t="str">
        <f>'[1]ALL COUNCIL DATA'!N64</f>
        <v>Cr Sarah Gilligan</v>
      </c>
      <c r="O64" s="123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2">
        <f>'[1]ALL COUNCIL DATA'!N65</f>
        <v>0</v>
      </c>
      <c r="O65" s="133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1" t="str">
        <f>'[1]ALL COUNCIL DATA'!H66</f>
        <v>Cr Melina Sehr</v>
      </c>
      <c r="I66" s="122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 t="str">
        <f>'[1]ALL COUNCIL DATA'!B67</f>
        <v>CEO from 5May</v>
      </c>
      <c r="C67" s="73" t="str">
        <f>'[1]ALL COUNCIL DATA'!C67</f>
        <v>Ms Rachelle Quattrocchi</v>
      </c>
      <c r="D67" s="73" t="str">
        <f>'[1]ALL COUNCIL DATA'!D67</f>
        <v>Ms Quattrocchi</v>
      </c>
      <c r="E67" s="74" t="str">
        <f>'[1]ALL COUNCIL DATA'!E67</f>
        <v>F</v>
      </c>
      <c r="F67" s="74" t="str">
        <f>'[1]ALL COUNCIL DATA'!F67</f>
        <v>CEO</v>
      </c>
      <c r="G67" s="75" t="str">
        <f>'[1]ALL COUNCIL DATA'!G67</f>
        <v>Chief Executive Officer</v>
      </c>
      <c r="H67" s="121" t="str">
        <f>'[1]ALL COUNCIL DATA'!H67</f>
        <v>Cr Claire Ewart-Kennedy</v>
      </c>
      <c r="I67" s="122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2" t="str">
        <f>'[1]ALL COUNCIL DATA'!N68</f>
        <v>Cr Libby Stapleton</v>
      </c>
      <c r="O68" s="123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1" t="str">
        <f>'[1]ALL COUNCIL DATA'!H71</f>
        <v>Cr Irene Grant</v>
      </c>
      <c r="I71" s="122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2" t="str">
        <f>'[1]ALL COUNCIL DATA'!N72</f>
        <v>Cr Vicki Jellie</v>
      </c>
      <c r="O72" s="123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2" t="str">
        <f>'[1]ALL COUNCIL DATA'!N73</f>
        <v>Cr Cindy Madeley</v>
      </c>
      <c r="O73" s="123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2" t="str">
        <f>'[1]ALL COUNCIL DATA'!N74</f>
        <v>Cr Jodie Pretlove</v>
      </c>
      <c r="O74" s="123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2" t="str">
        <f>'[1]ALL COUNCIL DATA'!N75</f>
        <v>Cr Prue Cutts</v>
      </c>
      <c r="O75" s="123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 t="str">
        <f>'[1]ALL COUNCIL DATA'!B76</f>
        <v>Apr25 - New Mayor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Martin Taylor</v>
      </c>
      <c r="I76" s="91" t="str">
        <f>'[1]ALL COUNCIL DATA'!I76</f>
        <v>Cr Taylor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2" t="str">
        <f>'[1]ALL COUNCIL DATA'!N76</f>
        <v>Cr Daniela Zinni</v>
      </c>
      <c r="O76" s="123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2" t="str">
        <f>'[1]ALL COUNCIL DATA'!N77</f>
        <v>Cr Michelle Cowan</v>
      </c>
      <c r="O77" s="123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1" t="str">
        <f>'[1]ALL COUNCIL DATA'!H78</f>
        <v>Cr Mia Shaw</v>
      </c>
      <c r="I78" s="122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2" t="str">
        <f>'[1]ALL COUNCIL DATA'!N79</f>
        <v>Cr Sarah McKenzie</v>
      </c>
      <c r="O79" s="123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1" t="str">
        <f>'[1]ALL COUNCIL DATA'!H81</f>
        <v>Cr Kylie Zanker</v>
      </c>
      <c r="I81" s="122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49</v>
      </c>
      <c r="F84" s="45">
        <f>E84/E$86</f>
        <v>0.620253164556962</v>
      </c>
      <c r="G84" s="46">
        <f>COUNTIF(G$3:G$81,"*Act*")+COUNTIF(G$3:G$81,"*Interim*")</f>
        <v>7</v>
      </c>
      <c r="H84" s="11">
        <f>COUNTIF(H2:H83,"*")</f>
        <v>79</v>
      </c>
      <c r="I84" s="12" t="s">
        <v>24</v>
      </c>
      <c r="J84" s="13">
        <f>COUNTIF(K$3:K$81,"M")</f>
        <v>44</v>
      </c>
      <c r="K84" s="14">
        <f>J84/J$87</f>
        <v>0.5641025641025641</v>
      </c>
      <c r="L84" s="13" t="s">
        <v>25</v>
      </c>
      <c r="M84" s="13">
        <f>COUNTIF(L$3:L$81,"*1*")</f>
        <v>32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13</v>
      </c>
      <c r="C85" s="48"/>
      <c r="D85" s="47" t="s">
        <v>26</v>
      </c>
      <c r="E85" s="48">
        <f>COUNTIF(E$3:E$81,"*F*")</f>
        <v>30</v>
      </c>
      <c r="F85" s="49">
        <f>E85/E$86</f>
        <v>0.379746835443038</v>
      </c>
      <c r="G85" s="50" t="s">
        <v>27</v>
      </c>
      <c r="H85" s="15"/>
      <c r="I85" s="16" t="s">
        <v>26</v>
      </c>
      <c r="J85" s="17">
        <f>COUNTIF(K$3:K$81,"F")</f>
        <v>34</v>
      </c>
      <c r="K85" s="18">
        <f>J85/J$87</f>
        <v>0.4358974358974359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10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7AFCD-5F6D-4324-B0D1-0578BFA82B7A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2025-06-30T23:45:00Z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