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cgov.sharepoint.com/sites/msteams_b6b912/Shared Documents/Corporate Performance Services/Annual Report/DPC/2024-25 datasets/"/>
    </mc:Choice>
  </mc:AlternateContent>
  <xr:revisionPtr revIDLastSave="4" documentId="8_{CD2A2806-317B-4004-83C3-FE20A25F8B23}" xr6:coauthVersionLast="47" xr6:coauthVersionMax="47" xr10:uidLastSave="{B6D94F3C-E229-4C0B-8356-358F17348936}"/>
  <bookViews>
    <workbookView xWindow="28680" yWindow="-120" windowWidth="29040" windowHeight="15840" tabRatio="868" xr2:uid="{C5B58430-3088-4366-A7D4-802C84749887}"/>
  </bookViews>
  <sheets>
    <sheet name="Contents" sheetId="71" r:id="rId1"/>
    <sheet name="DPC OS" sheetId="1" r:id="rId2"/>
    <sheet name="DPC BS" sheetId="3" r:id="rId3"/>
    <sheet name="DPC CF" sheetId="2" r:id="rId4"/>
    <sheet name="DPC Equity" sheetId="21" r:id="rId5"/>
    <sheet name="Note 2.1 " sheetId="4" r:id="rId6"/>
    <sheet name="Note 2.2.1" sheetId="39" r:id="rId7"/>
    <sheet name="Note 2.2.2" sheetId="47" r:id="rId8"/>
    <sheet name="Note 3.1" sheetId="5" r:id="rId9"/>
    <sheet name="Note 3.2" sheetId="69" r:id="rId10"/>
    <sheet name="Note 3.3" sheetId="70" r:id="rId11"/>
    <sheet name="Note 4.3" sheetId="38" r:id="rId12"/>
    <sheet name="Note 5.1" sheetId="7" r:id="rId13"/>
    <sheet name="Note 5.1.1" sheetId="11" r:id="rId14"/>
    <sheet name="Note 5.1.1.1" sheetId="62" r:id="rId15"/>
    <sheet name="Note 5.2" sheetId="49" r:id="rId16"/>
    <sheet name="Note 5.3" sheetId="35" r:id="rId17"/>
    <sheet name="Note 5.4" sheetId="67" r:id="rId18"/>
    <sheet name="Note 6.1 " sheetId="6" r:id="rId19"/>
    <sheet name="Note 6.2" sheetId="8" r:id="rId20"/>
    <sheet name="Note 6.3" sheetId="48" r:id="rId21"/>
    <sheet name="Note 7.1" sheetId="10" r:id="rId22"/>
    <sheet name="Notes 7.1.2 &amp; 7.1.3" sheetId="61" r:id="rId23"/>
    <sheet name="Notes 7.2.1 &amp; 7.2.2" sheetId="13" r:id="rId24"/>
    <sheet name="Note 7.3" sheetId="51" r:id="rId25"/>
    <sheet name="Note 7.4" sheetId="20" r:id="rId26"/>
    <sheet name="Note 7.5" sheetId="24" r:id="rId27"/>
    <sheet name="Note 8.1" sheetId="43" r:id="rId28"/>
    <sheet name="Note 8.3 " sheetId="55" r:id="rId29"/>
    <sheet name="Note 8.4" sheetId="54" r:id="rId30"/>
    <sheet name="Note 8.5" sheetId="56" r:id="rId31"/>
    <sheet name="Note 8.6" sheetId="57" r:id="rId32"/>
    <sheet name="Note 8.8 " sheetId="9" r:id="rId33"/>
    <sheet name="Note 8.8" sheetId="52" r:id="rId34"/>
  </sheets>
  <externalReferences>
    <externalReference r:id="rId35"/>
  </externalReferences>
  <definedNames>
    <definedName name="_Toc111277298" localSheetId="26">'Note 7.5'!$A$1</definedName>
    <definedName name="_Toc111277298" localSheetId="33">'Note 8.8'!$A$1</definedName>
    <definedName name="_Toc47517601" localSheetId="5">'Note 2.1 '!#REF!</definedName>
    <definedName name="_Toc47517603" localSheetId="8">'Note 3.1'!#REF!</definedName>
    <definedName name="_Toc47517603" localSheetId="9">'Note 3.2'!#REF!</definedName>
    <definedName name="_Toc47517603" localSheetId="10">'Note 3.3'!#REF!</definedName>
    <definedName name="_Toc47517603" localSheetId="20">'Note 6.3'!#REF!</definedName>
    <definedName name="_Toc47517604" localSheetId="18">'Note 6.1 '!#REF!</definedName>
    <definedName name="_Toc47517605" localSheetId="18">'Note 6.1 '!#REF!</definedName>
    <definedName name="_Toc47517606" localSheetId="12">'Note 5.1'!#REF!</definedName>
    <definedName name="_Toc47517606" localSheetId="14">'Note 5.1.1.1'!#REF!</definedName>
    <definedName name="_Toc47517606" localSheetId="15">'Note 5.2'!#REF!</definedName>
    <definedName name="_Toc47517607" localSheetId="19">'Note 6.2'!#REF!</definedName>
    <definedName name="_Toc47517608" localSheetId="21">'Note 6.3'!#REF!</definedName>
    <definedName name="_Toc47517609" localSheetId="32">'Note 8.8 '!#REF!</definedName>
    <definedName name="AccountingClass">#REF!</definedName>
    <definedName name="AdditionalInfo">#REF!</definedName>
    <definedName name="AdditionalInfoHeader">#REF!</definedName>
    <definedName name="AdjustmentPeriodFlag">"*#{xlaADFdiBundle['DILP.AdjustmentPeriod.AdjustmentPeriodIndicator']}"</definedName>
    <definedName name="BNE_MESSAGES_HIDDEN" hidden="1">#REF!</definedName>
    <definedName name="Category">#REF!</definedName>
    <definedName name="Comprehensive_Operating_Statement">'DPC OS'!$A$3:$D$40</definedName>
    <definedName name="CreditSum">#REF!</definedName>
    <definedName name="Currency">#REF!</definedName>
    <definedName name="DebitSum">#REF!</definedName>
    <definedName name="Depn" localSheetId="7">#REF!</definedName>
    <definedName name="Depn" localSheetId="15">#REF!</definedName>
    <definedName name="Depn" localSheetId="20">#REF!</definedName>
    <definedName name="Depn" localSheetId="24">#REF!</definedName>
    <definedName name="Depn" localSheetId="28">#REF!</definedName>
    <definedName name="Depn" localSheetId="29">#REF!</definedName>
    <definedName name="Depn" localSheetId="30">#REF!</definedName>
    <definedName name="Depn" localSheetId="31">#REF!</definedName>
    <definedName name="Depn" localSheetId="33">#REF!</definedName>
    <definedName name="Depn">#REF!</definedName>
    <definedName name="DFFSegments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EncExists">#REF!</definedName>
    <definedName name="EnteredCredit">#REF!</definedName>
    <definedName name="EnteredDebit">#REF!</definedName>
    <definedName name="FirstColumn">#REF!</definedName>
    <definedName name="ghfg" hidden="1">#REF!</definedName>
    <definedName name="HdrDFFExists">#REF!</definedName>
    <definedName name="HeaderDesc">#REF!</definedName>
    <definedName name="HeaderDFF">#REF!</definedName>
    <definedName name="HeaderDFFLabel">#REF!</definedName>
    <definedName name="HeaderDFFSet">#REF!</definedName>
    <definedName name="InvocationType">#REF!</definedName>
    <definedName name="JournalLineLabel">#REF!</definedName>
    <definedName name="KFFSegmentsCount">#REF!</definedName>
    <definedName name="LastYr" localSheetId="0">'[1]DPC BS'!#REF!</definedName>
    <definedName name="LastYr">'DPC BS'!#REF!</definedName>
    <definedName name="LegalEntity">#REF!</definedName>
    <definedName name="LineDesc">#REF!</definedName>
    <definedName name="LineDFF">#REF!</definedName>
    <definedName name="LineDFFExists">#REF!</definedName>
    <definedName name="LineDFFLabel">#REF!</definedName>
    <definedName name="LineDFFSet">#REF!</definedName>
    <definedName name="LOV_CreateManualJournalEntryPageDef_AdjustmentPeriodFlag" hidden="1">#REF!</definedName>
    <definedName name="LOV_CreateManualJournalEntryPageDef_Category" hidden="1">#REF!</definedName>
    <definedName name="LOV_CreateManualJournalEntryPageDef_CompletionStatus" hidden="1">#REF!</definedName>
    <definedName name="LOV_CreateManualJournalEntryPageDef_ConvRateType" hidden="1">#REF!</definedName>
    <definedName name="LOV_CreateManualJournalEntryPageDef_Currency" hidden="1">#REF!</definedName>
    <definedName name="LOV_CreateManualJournalEntryPageDef_LegalEntity" hidden="1">#REF!</definedName>
    <definedName name="LOV_CreateManualJournalEntryPageDef_Sr31" hidden="1">#REF!</definedName>
    <definedName name="LOV_CreateManualJournalEntryPageDef_Sr32" hidden="1">#REF!</definedName>
    <definedName name="LOV_CreateManualJournalEntryPageDef_ThirdPartyType" hidden="1">#REF!</definedName>
    <definedName name="NetResult" localSheetId="7">#REF!</definedName>
    <definedName name="NetResult" localSheetId="15">#REF!</definedName>
    <definedName name="NetResult" localSheetId="20">#REF!</definedName>
    <definedName name="NetResult" localSheetId="24">#REF!</definedName>
    <definedName name="NetResult" localSheetId="28">#REF!</definedName>
    <definedName name="NetResult" localSheetId="29">#REF!</definedName>
    <definedName name="NetResult" localSheetId="30">#REF!</definedName>
    <definedName name="NetResult" localSheetId="31">#REF!</definedName>
    <definedName name="NetResult" localSheetId="33">#REF!</definedName>
    <definedName name="NetResult">#REF!</definedName>
    <definedName name="_xlnm.Print_Area" localSheetId="1">'DPC OS'!$A$2:$D$42</definedName>
    <definedName name="_xlnm.Print_Area" localSheetId="11">'Note 4.3'!$A$1:$I$40</definedName>
    <definedName name="PsftFlag">#REF!</definedName>
    <definedName name="ReferenceDate">#REF!</definedName>
    <definedName name="RowKeyColumn">#REF!</definedName>
    <definedName name="RPFOC" localSheetId="7">#REF!</definedName>
    <definedName name="RPFOC" localSheetId="15">#REF!</definedName>
    <definedName name="RPFOC" localSheetId="20">#REF!</definedName>
    <definedName name="RPFOC" localSheetId="24">#REF!</definedName>
    <definedName name="RPFOC" localSheetId="28">#REF!</definedName>
    <definedName name="RPFOC" localSheetId="29">#REF!</definedName>
    <definedName name="RPFOC" localSheetId="30">#REF!</definedName>
    <definedName name="RPFOC" localSheetId="31">#REF!</definedName>
    <definedName name="RPFOC" localSheetId="33">#REF!</definedName>
    <definedName name="RPFOC">#REF!</definedName>
    <definedName name="RRFOC" localSheetId="7">#REF!</definedName>
    <definedName name="RRFOC" localSheetId="15">#REF!</definedName>
    <definedName name="RRFOC" localSheetId="20">#REF!</definedName>
    <definedName name="RRFOC" localSheetId="24">#REF!</definedName>
    <definedName name="RRFOC" localSheetId="28">#REF!</definedName>
    <definedName name="RRFOC" localSheetId="29">#REF!</definedName>
    <definedName name="RRFOC" localSheetId="30">#REF!</definedName>
    <definedName name="RRFOC" localSheetId="31">#REF!</definedName>
    <definedName name="RRFOC" localSheetId="33">#REF!</definedName>
    <definedName name="RRFOC">#REF!</definedName>
    <definedName name="SuppRefHeader">#REF!</definedName>
    <definedName name="TAB1063007981">#REF!</definedName>
    <definedName name="TAB1076466914">#REF!</definedName>
    <definedName name="TAB1136877249">#REF!</definedName>
    <definedName name="TAB1393926138">#REF!</definedName>
    <definedName name="TAB1518740775">#REF!</definedName>
    <definedName name="TAB1700369568">#REF!</definedName>
    <definedName name="TAB678068336">#REF!</definedName>
    <definedName name="TAB723244727">#REF!</definedName>
    <definedName name="TAB815281345">#REF!</definedName>
    <definedName name="TAB825335930">#REF!</definedName>
    <definedName name="ThirdParty">#REF!</definedName>
    <definedName name="ThirdPartyHeader">#REF!</definedName>
    <definedName name="ThirdPartyId">#REF!</definedName>
    <definedName name="ThirdPartySiteId">#REF!</definedName>
    <definedName name="ThisYr" localSheetId="0">'[1]DPC BS'!#REF!</definedName>
    <definedName name="ThisYr">'DPC BS'!#REF!</definedName>
    <definedName name="TotalCreditLabel">#REF!</definedName>
    <definedName name="TotalDebitLab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0" i="5" l="1"/>
  <c r="B39" i="20" l="1"/>
  <c r="C54" i="9"/>
  <c r="C48" i="9"/>
  <c r="B51" i="9"/>
  <c r="B46" i="9"/>
  <c r="B48" i="9" s="1"/>
  <c r="B52" i="9"/>
  <c r="B71" i="20"/>
  <c r="B43" i="20"/>
  <c r="B46" i="20" s="1"/>
  <c r="B52" i="20"/>
  <c r="B61" i="20"/>
  <c r="B54" i="9" l="1"/>
  <c r="B75" i="20" l="1"/>
  <c r="B74" i="20" l="1"/>
  <c r="B76" i="20" s="1"/>
  <c r="B79" i="20" l="1"/>
  <c r="B78" i="20"/>
</calcChain>
</file>

<file path=xl/sharedStrings.xml><?xml version="1.0" encoding="utf-8"?>
<sst xmlns="http://schemas.openxmlformats.org/spreadsheetml/2006/main" count="730" uniqueCount="424">
  <si>
    <t>Department of Premier and Cabinet 2024-25 Annual Report – machine readable dataset</t>
  </si>
  <si>
    <t>Financial statements - for the year ending 30 June 2025</t>
  </si>
  <si>
    <t>Contents</t>
  </si>
  <si>
    <t>Financial statements</t>
  </si>
  <si>
    <t>Accessibility</t>
  </si>
  <si>
    <t>For an accessible version of this publication, visit www.vic.gov.au/dpc-annual-reports.</t>
  </si>
  <si>
    <t>Authorised and published by the Victorian Government, Department of Premier and Cabinet,  1 Treasury Place, Melbourne 3002</t>
  </si>
  <si>
    <t>© State of Victoria (Department of Premier and Cabinet) October 20245</t>
  </si>
  <si>
    <t>Creative Commons</t>
  </si>
  <si>
    <t xml:space="preserve">You are free to reuse this work under a Creative Commons Attribution 4.0 International Licence provided you credit the State of Victoria (Department of Premier and Cabinet) as author, indicate if changes were made </t>
  </si>
  <si>
    <t xml:space="preserve">and comply with the other licence terms. The licence does not apply to any third-party material, images or branding, including the Victorian Coat of Arms and government logos. </t>
  </si>
  <si>
    <t xml:space="preserve">ISSN 2207-1903 (online) </t>
  </si>
  <si>
    <t xml:space="preserve">Available at Department of Premier and Cabinet https://www.vic.gov.au/dpc-annual-reports </t>
  </si>
  <si>
    <t>Comprehensive Operating Statement</t>
  </si>
  <si>
    <t>Notes</t>
  </si>
  <si>
    <t>$’000</t>
  </si>
  <si>
    <t>Continuing operations</t>
  </si>
  <si>
    <t>Income from transactions</t>
  </si>
  <si>
    <t xml:space="preserve">Output appropriations </t>
  </si>
  <si>
    <t>2.1</t>
  </si>
  <si>
    <t>Special appropriations</t>
  </si>
  <si>
    <t>Grants</t>
  </si>
  <si>
    <t>Resources received free of charge</t>
  </si>
  <si>
    <t>Other income</t>
  </si>
  <si>
    <t>Total income from transactions</t>
  </si>
  <si>
    <t>Expenses from transactions</t>
  </si>
  <si>
    <t>Grant expenses</t>
  </si>
  <si>
    <t>Employee expenses</t>
  </si>
  <si>
    <t>Depreciation and amortisation</t>
  </si>
  <si>
    <t>5.3</t>
  </si>
  <si>
    <t>Interest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</si>
  <si>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</si>
  <si>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</si>
  <si>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</si>
  <si>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</si>
  <si>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 on non-financial assets</t>
  </si>
  <si>
    <t>Other gain on other economic flows</t>
  </si>
  <si>
    <t>Total other economic flows included in net result</t>
  </si>
  <si>
    <t>Net result</t>
  </si>
  <si>
    <t>Other economic flows - other comprehensive income</t>
  </si>
  <si>
    <t xml:space="preserve">Changes in physical asset revaluation surplus </t>
  </si>
  <si>
    <t>5.1.1</t>
  </si>
  <si>
    <t>Total other economic flows - other comprehensive income</t>
  </si>
  <si>
    <t>Comprehensive result</t>
  </si>
  <si>
    <t>Balance Sheet</t>
  </si>
  <si>
    <t>Assets</t>
  </si>
  <si>
    <t>Financial assets</t>
  </si>
  <si>
    <t>Cash and deposits</t>
  </si>
  <si>
    <t>7.2.1</t>
  </si>
  <si>
    <t>Receivables</t>
  </si>
  <si>
    <t>6.1</t>
  </si>
  <si>
    <t>Total financial assets</t>
  </si>
  <si>
    <t>Non-financial assets</t>
  </si>
  <si>
    <t>Property, plant and equipment</t>
  </si>
  <si>
    <t>5.1</t>
  </si>
  <si>
    <t>Intangible assets</t>
  </si>
  <si>
    <t>5.2</t>
  </si>
  <si>
    <t>Other non-financial assets</t>
  </si>
  <si>
    <t xml:space="preserve">Total non-financial assets </t>
  </si>
  <si>
    <t>Total assets</t>
  </si>
  <si>
    <t>Liabilities</t>
  </si>
  <si>
    <t>Payables</t>
  </si>
  <si>
    <t>6.2</t>
  </si>
  <si>
    <t>Borrowings</t>
  </si>
  <si>
    <t>Employee benefits</t>
  </si>
  <si>
    <t>Other provisions</t>
  </si>
  <si>
    <t>Total liabilities</t>
  </si>
  <si>
    <t>Net assets</t>
  </si>
  <si>
    <t>Equity</t>
  </si>
  <si>
    <t>Accumulated surplus</t>
  </si>
  <si>
    <t>Physical asset revaluation surplus</t>
  </si>
  <si>
    <t>Contributed capital</t>
  </si>
  <si>
    <t>Total equity</t>
  </si>
  <si>
    <t>Net worth</t>
  </si>
  <si>
    <t>Cash Flow Statement</t>
  </si>
  <si>
    <t>$'000</t>
  </si>
  <si>
    <t>Cash flows from/(used in) operating activities</t>
  </si>
  <si>
    <t xml:space="preserve"> </t>
  </si>
  <si>
    <t>Receipts from government</t>
  </si>
  <si>
    <t>Receipts from other entities</t>
  </si>
  <si>
    <t xml:space="preserve">Goods and services tax recovered from the Australian Taxation Office </t>
  </si>
  <si>
    <t>Interest received</t>
  </si>
  <si>
    <t>Total receipts</t>
  </si>
  <si>
    <t>Payments to suppliers and employees</t>
  </si>
  <si>
    <t>Payments of grants expenses</t>
  </si>
  <si>
    <t>Interest and other costs of finance paid</t>
  </si>
  <si>
    <t>7.1.2</t>
  </si>
  <si>
    <t>Total payments</t>
  </si>
  <si>
    <t>Net cash flows from operating activities</t>
  </si>
  <si>
    <t>7.2.2</t>
  </si>
  <si>
    <t>Cash flows used in investing activities</t>
  </si>
  <si>
    <t>Purchase of non-financial assets</t>
  </si>
  <si>
    <t>Capital grants to portfolio agencies</t>
  </si>
  <si>
    <t>Proceeds from disposal of motor vehicles</t>
  </si>
  <si>
    <t>Net cash flows used in investing activities</t>
  </si>
  <si>
    <t>Cash flows from/(used in) financing activities</t>
  </si>
  <si>
    <t>Special appropriations for capital expenditure purposes</t>
  </si>
  <si>
    <t>2.2.2</t>
  </si>
  <si>
    <t>Cash transferred In — machinery of government changes</t>
  </si>
  <si>
    <t>Cash transferred out — machinery of government changes</t>
  </si>
  <si>
    <r>
      <t>Repayment of principal portion of lease liabilities</t>
    </r>
    <r>
      <rPr>
        <vertAlign val="superscript"/>
        <sz val="10"/>
        <rFont val="Calibri"/>
        <family val="2"/>
        <scheme val="minor"/>
      </rPr>
      <t>1</t>
    </r>
  </si>
  <si>
    <t>Net cash flows used in financing activities</t>
  </si>
  <si>
    <t>Net increase/(decrease) in cash and cash equivalents</t>
  </si>
  <si>
    <t>Cash and cash equivalents at the beginning of the financial year</t>
  </si>
  <si>
    <t>Cash and equivalents at the end of the financial year</t>
  </si>
  <si>
    <t>Statement of Changes in Equity</t>
  </si>
  <si>
    <t>Total</t>
  </si>
  <si>
    <t>Balance at 30 June 2023</t>
  </si>
  <si>
    <t>Net result for the year</t>
  </si>
  <si>
    <t>Special appropriations — capital</t>
  </si>
  <si>
    <t>Administrative restructure — net assets transferred in</t>
  </si>
  <si>
    <t>Administrative restructure — net assets transferred out</t>
  </si>
  <si>
    <r>
      <t>Capital distributions to portfolio agencies</t>
    </r>
    <r>
      <rPr>
        <vertAlign val="superscript"/>
        <sz val="10"/>
        <rFont val="Calibri"/>
        <family val="2"/>
        <scheme val="minor"/>
      </rPr>
      <t>1</t>
    </r>
  </si>
  <si>
    <t>Balance at 30 June 2024</t>
  </si>
  <si>
    <t>Changes in physical asset revaluation surplus</t>
  </si>
  <si>
    <t>Balance at 30 June 2025</t>
  </si>
  <si>
    <t>2.1 Income that funds the delivery of services</t>
  </si>
  <si>
    <t>Output appropriations</t>
  </si>
  <si>
    <t>2.2.1</t>
  </si>
  <si>
    <t>Total appropriations</t>
  </si>
  <si>
    <t>2.2.1 Summary of compliance with annual Parliamentary and special appropriations</t>
  </si>
  <si>
    <t>Appropriations Act</t>
  </si>
  <si>
    <t>Financial Management Act</t>
  </si>
  <si>
    <t>Total Parliamentary authority</t>
  </si>
  <si>
    <t>Total Appropriations applied</t>
  </si>
  <si>
    <r>
      <t xml:space="preserve">Variance </t>
    </r>
    <r>
      <rPr>
        <vertAlign val="superscript"/>
        <sz val="10"/>
        <color theme="0"/>
        <rFont val="Calibri"/>
        <family val="2"/>
        <scheme val="minor"/>
      </rPr>
      <t>4</t>
    </r>
  </si>
  <si>
    <t>Annual appropriation</t>
  </si>
  <si>
    <t>Net transfers between departments -administrative restructure</t>
  </si>
  <si>
    <r>
      <t xml:space="preserve">Advance from Treasurer </t>
    </r>
    <r>
      <rPr>
        <vertAlign val="superscript"/>
        <sz val="10"/>
        <color theme="0"/>
        <rFont val="Calibri"/>
        <family val="2"/>
        <scheme val="minor"/>
      </rPr>
      <t>1</t>
    </r>
  </si>
  <si>
    <r>
      <t>Section 30</t>
    </r>
    <r>
      <rPr>
        <vertAlign val="superscript"/>
        <sz val="10"/>
        <color theme="0"/>
        <rFont val="Calibri"/>
        <family val="2"/>
        <scheme val="minor"/>
      </rPr>
      <t>2</t>
    </r>
  </si>
  <si>
    <r>
      <t>Section 32</t>
    </r>
    <r>
      <rPr>
        <vertAlign val="superscript"/>
        <sz val="10"/>
        <color theme="0"/>
        <rFont val="Calibri"/>
        <family val="2"/>
        <scheme val="minor"/>
      </rPr>
      <t>3</t>
    </r>
  </si>
  <si>
    <t>2025 controlled</t>
  </si>
  <si>
    <t>Additions to net assets</t>
  </si>
  <si>
    <t>2025 total</t>
  </si>
  <si>
    <t>2024 controlled</t>
  </si>
  <si>
    <t>2024 total</t>
  </si>
  <si>
    <t>2.2.2 Summary of special appropriations</t>
  </si>
  <si>
    <t>Appropriations Applied</t>
  </si>
  <si>
    <t>Authority</t>
  </si>
  <si>
    <t>Purpose</t>
  </si>
  <si>
    <t>Controlled</t>
  </si>
  <si>
    <r>
      <rPr>
        <i/>
        <sz val="9"/>
        <rFont val="Calibri"/>
        <family val="2"/>
        <scheme val="minor"/>
      </rPr>
      <t>Constitution Act, No. 8750 of 1975 —</t>
    </r>
    <r>
      <rPr>
        <sz val="9"/>
        <rFont val="Calibri"/>
        <family val="2"/>
        <scheme val="minor"/>
      </rPr>
      <t xml:space="preserve"> Executive Council</t>
    </r>
  </si>
  <si>
    <t xml:space="preserve">Salary for Clerk of the Executive Council </t>
  </si>
  <si>
    <r>
      <rPr>
        <i/>
        <sz val="9"/>
        <rFont val="Calibri"/>
        <family val="2"/>
        <scheme val="minor"/>
      </rPr>
      <t>Constitution Act, No. 8750 of 1975 —</t>
    </r>
    <r>
      <rPr>
        <sz val="9"/>
        <rFont val="Calibri"/>
        <family val="2"/>
        <scheme val="minor"/>
      </rPr>
      <t xml:space="preserve"> Governor's salary</t>
    </r>
  </si>
  <si>
    <t>Salary payments to the Governor of Victoria</t>
  </si>
  <si>
    <t xml:space="preserve">Electoral Act, No. 23 of 2002 </t>
  </si>
  <si>
    <t>Operating costs incurred by the Victorian Electoral Commission</t>
  </si>
  <si>
    <t xml:space="preserve">Section 10 of the Financial Management Act </t>
  </si>
  <si>
    <t>Appropriation of Commonwealth Grants</t>
  </si>
  <si>
    <t xml:space="preserve">Treaty Authority and Other Treaty Elements Act 2022, Section 16 </t>
  </si>
  <si>
    <t>Operating costs incurred by the Treaty Authority</t>
  </si>
  <si>
    <t>Total controlled</t>
  </si>
  <si>
    <t>Administered</t>
  </si>
  <si>
    <t xml:space="preserve">Inquiries Act No. 67 Of 2014, Section 58  </t>
  </si>
  <si>
    <t xml:space="preserve">Expenses And Financial Obligations of Board of Inquiry </t>
  </si>
  <si>
    <t>Electoral Act, No. 23 of 2002</t>
  </si>
  <si>
    <t>Electoral entitlements</t>
  </si>
  <si>
    <t>Total administered</t>
  </si>
  <si>
    <t>Capital - Controlled</t>
  </si>
  <si>
    <t>Electoral Act, No 23 of 2002</t>
  </si>
  <si>
    <t>Capital costs incurred by the Victorian Electoral Commission</t>
  </si>
  <si>
    <t>Total capital - Controlled</t>
  </si>
  <si>
    <t>3.1 Grant Expenses</t>
  </si>
  <si>
    <r>
      <t>Grants to portfolio agencies</t>
    </r>
    <r>
      <rPr>
        <vertAlign val="superscript"/>
        <sz val="10"/>
        <rFont val="Calibri"/>
        <family val="2"/>
        <scheme val="minor"/>
      </rPr>
      <t>1</t>
    </r>
  </si>
  <si>
    <t>Grants to entities outside portfolio</t>
  </si>
  <si>
    <t>Total Grant expenses</t>
  </si>
  <si>
    <t>Note 3.2 Employee expenses</t>
  </si>
  <si>
    <t>Salaries and wages, annual leave and long service leave</t>
  </si>
  <si>
    <t>Termination benefits</t>
  </si>
  <si>
    <t>Defined contribution superannuation expenses</t>
  </si>
  <si>
    <t>Defined benefit superannuation expense</t>
  </si>
  <si>
    <t>Total Employee expenses</t>
  </si>
  <si>
    <t>Note 3.3 Other operating expenses</t>
  </si>
  <si>
    <t>Purchases of services and supplies</t>
  </si>
  <si>
    <t>Information technology expenses</t>
  </si>
  <si>
    <t>Marketing and promotion</t>
  </si>
  <si>
    <t>Short-term lease expenses and low-value assets</t>
  </si>
  <si>
    <t>Office accommodation expenses</t>
  </si>
  <si>
    <t>Total Other operating expenses</t>
  </si>
  <si>
    <t>4.3 Departmental outputs - controlled income and expenses</t>
  </si>
  <si>
    <t xml:space="preserve"> Chief Parliamentary Counsel Services</t>
  </si>
  <si>
    <t>Economic Policy Advice and Support</t>
  </si>
  <si>
    <t>Executive Government Advice and Services</t>
  </si>
  <si>
    <t>Industrial Relations</t>
  </si>
  <si>
    <t>Multicultural Affairs Policy and Programs</t>
  </si>
  <si>
    <t>Public Sector Administration Advice and Support</t>
  </si>
  <si>
    <t>2024 (i)</t>
  </si>
  <si>
    <t>Grants income</t>
  </si>
  <si>
    <t>Net gain/(loss) on non-financial assets</t>
  </si>
  <si>
    <t>Other gains on other economic flows</t>
  </si>
  <si>
    <t xml:space="preserve">Net result </t>
  </si>
  <si>
    <t>Self-Determination Policy and Reform Advice and Programs</t>
  </si>
  <si>
    <t>Social Policy Advice and Intergovernmental Relations</t>
  </si>
  <si>
    <t>Traditional Owner
Engagement and Cultural
Heritage Management
Programs</t>
  </si>
  <si>
    <t>5.1 Property, plant and equipment</t>
  </si>
  <si>
    <t>Gross carrying amount</t>
  </si>
  <si>
    <t>Accumulated depreciation</t>
  </si>
  <si>
    <t>Net carrying amount</t>
  </si>
  <si>
    <r>
      <t>Land</t>
    </r>
    <r>
      <rPr>
        <vertAlign val="superscript"/>
        <sz val="10"/>
        <rFont val="Calibri"/>
        <family val="2"/>
        <scheme val="minor"/>
      </rPr>
      <t>1</t>
    </r>
  </si>
  <si>
    <r>
      <t>Buildings (including heritage buildings)</t>
    </r>
    <r>
      <rPr>
        <vertAlign val="superscript"/>
        <sz val="10"/>
        <rFont val="Calibri"/>
        <family val="2"/>
        <scheme val="minor"/>
      </rPr>
      <t>1</t>
    </r>
  </si>
  <si>
    <t>Building construction in progress</t>
  </si>
  <si>
    <t>Office equipment and computer equipment</t>
  </si>
  <si>
    <t>Plant and equipment works in progress</t>
  </si>
  <si>
    <t>Leased motor vehicles</t>
  </si>
  <si>
    <r>
      <t>Other heritage assets</t>
    </r>
    <r>
      <rPr>
        <vertAlign val="superscript"/>
        <sz val="10"/>
        <rFont val="Calibri"/>
        <family val="2"/>
        <scheme val="minor"/>
      </rPr>
      <t>1</t>
    </r>
  </si>
  <si>
    <t>Note 5.1.1 Reconciliation of movements in carrying amount of property, plant and equipment</t>
  </si>
  <si>
    <t>Land at fair value</t>
  </si>
  <si>
    <r>
      <t>Buildings (including heritage buildings)</t>
    </r>
    <r>
      <rPr>
        <vertAlign val="superscript"/>
        <sz val="10"/>
        <color theme="0"/>
        <rFont val="Calibri"/>
        <family val="2"/>
        <scheme val="minor"/>
      </rPr>
      <t>1</t>
    </r>
  </si>
  <si>
    <t>Construction in progress</t>
  </si>
  <si>
    <t>Other heritage assets</t>
  </si>
  <si>
    <t>Carrying amount as at the start of the year</t>
  </si>
  <si>
    <t>Additions</t>
  </si>
  <si>
    <t>Disposals/Write Off</t>
  </si>
  <si>
    <t>Transfers between classes</t>
  </si>
  <si>
    <t>Fair value of assets provided free of charge or for nominal considerations</t>
  </si>
  <si>
    <t>Revaluation</t>
  </si>
  <si>
    <t>Depreciation/amortisation expense</t>
  </si>
  <si>
    <t>Carrying amount at the end of 2025</t>
  </si>
  <si>
    <t>Disposals</t>
  </si>
  <si>
    <t>Other administrative arrangements</t>
  </si>
  <si>
    <t>Carrying amount at the end of 2024</t>
  </si>
  <si>
    <t>5.1.1.1 Reconciliation of movement in carrying amount of right-of-use assets: buildings and vehicles</t>
  </si>
  <si>
    <t>Buildings</t>
  </si>
  <si>
    <t>Opening balance — 1 July 2024</t>
  </si>
  <si>
    <t>Depreciation</t>
  </si>
  <si>
    <t>Closing balance — 30 June 2025</t>
  </si>
  <si>
    <t>Opening balance — 1 July 2023</t>
  </si>
  <si>
    <t>Closing balance — 30 June 2024</t>
  </si>
  <si>
    <t>5.2 Intangible assets</t>
  </si>
  <si>
    <t>Capitalised software</t>
  </si>
  <si>
    <t>Intangibles under development</t>
  </si>
  <si>
    <t>Opening balance of gross carrying amount</t>
  </si>
  <si>
    <t>Write-off</t>
  </si>
  <si>
    <t>Transfer between classes</t>
  </si>
  <si>
    <t>Closing balance of gross carrying amount</t>
  </si>
  <si>
    <t>Opening balance of accumulated amortisation</t>
  </si>
  <si>
    <t>Amortisation of intangible assets charged</t>
  </si>
  <si>
    <t xml:space="preserve">Closing balance of accumulated amortisation </t>
  </si>
  <si>
    <t>Net book value at end of financial year</t>
  </si>
  <si>
    <t>5.3 Depreciation and Amortisation</t>
  </si>
  <si>
    <t>Buildings (including heritage buildings)</t>
  </si>
  <si>
    <t>Total depreciation and amortisation</t>
  </si>
  <si>
    <t>5.4 Fair value determination</t>
  </si>
  <si>
    <t>Carrying amount</t>
  </si>
  <si>
    <t>Fair value measurement at end of reporting period using:</t>
  </si>
  <si>
    <t>Advance from Treasurer</t>
  </si>
  <si>
    <t>Level 1</t>
  </si>
  <si>
    <t>Level 2</t>
  </si>
  <si>
    <t>Level 3</t>
  </si>
  <si>
    <t>Buildings at fair value</t>
  </si>
  <si>
    <t>Other heritage assets at fair value</t>
  </si>
  <si>
    <t>6.1 Receivables</t>
  </si>
  <si>
    <t>Contractual</t>
  </si>
  <si>
    <t>Statutory</t>
  </si>
  <si>
    <r>
      <t>Amounts owing from the Victorian Government</t>
    </r>
    <r>
      <rPr>
        <vertAlign val="superscript"/>
        <sz val="10"/>
        <rFont val="Calibri"/>
        <family val="2"/>
        <scheme val="minor"/>
      </rPr>
      <t>1</t>
    </r>
  </si>
  <si>
    <t>GST recoverable</t>
  </si>
  <si>
    <t>Total receivables</t>
  </si>
  <si>
    <t>Represented by:</t>
  </si>
  <si>
    <t>Current receivables</t>
  </si>
  <si>
    <t>Non-current receivables</t>
  </si>
  <si>
    <t>Note 6.2 Payables</t>
  </si>
  <si>
    <t>Supplies and services</t>
  </si>
  <si>
    <t>Amounts payable to other government agencies</t>
  </si>
  <si>
    <t>Total payables</t>
  </si>
  <si>
    <t>Current payables</t>
  </si>
  <si>
    <t>6.3 Employee benefits</t>
  </si>
  <si>
    <t>Current provisions</t>
  </si>
  <si>
    <t>Annual leave</t>
  </si>
  <si>
    <t>Unconditional and expected to settle within 12 months</t>
  </si>
  <si>
    <t>Unconditional and expected to settle after 12 months</t>
  </si>
  <si>
    <t>Long service leave</t>
  </si>
  <si>
    <t>Provision for on-costs</t>
  </si>
  <si>
    <t>Total current provisions for employee benefits</t>
  </si>
  <si>
    <t>Non-current provisions</t>
  </si>
  <si>
    <t>Total non-current provisions for employee benefits</t>
  </si>
  <si>
    <t>Total provisions for employee benefits</t>
  </si>
  <si>
    <t>Note 7.1 Borrowings</t>
  </si>
  <si>
    <t>Current borrowings</t>
  </si>
  <si>
    <t xml:space="preserve">Lease liabilities </t>
  </si>
  <si>
    <t>Total current borrowings</t>
  </si>
  <si>
    <t xml:space="preserve">Non-current borrowings </t>
  </si>
  <si>
    <t>Total non-current borrowings</t>
  </si>
  <si>
    <t>Total borrowings</t>
  </si>
  <si>
    <t>7.1.2 Amounts recognised in the comprehensive operating statement relating to leases</t>
  </si>
  <si>
    <t>Interest expense on lease liabilities</t>
  </si>
  <si>
    <t>Expenses relating to short-term leases and leases of low-value assets</t>
  </si>
  <si>
    <t>Total amount recognised in the comprehensive operating statement</t>
  </si>
  <si>
    <t>7.1.3 Amounts recognised in the cash flow statement relating to leases</t>
  </si>
  <si>
    <t>Total cash outflow for leases</t>
  </si>
  <si>
    <t>7.2.1 Cash balances</t>
  </si>
  <si>
    <t>Cash at bank</t>
  </si>
  <si>
    <t>Balance as per cash flow statement</t>
  </si>
  <si>
    <t>7.2.2 Reconciliation of the net result for the period to cash flow from operating activities</t>
  </si>
  <si>
    <t>Net result for the period</t>
  </si>
  <si>
    <t>Non-cash movements</t>
  </si>
  <si>
    <t>(Gain) on disposal of non-financial assets</t>
  </si>
  <si>
    <t>Net transfers free of charge</t>
  </si>
  <si>
    <t>Total non-cash movements</t>
  </si>
  <si>
    <t>Movements in assets and liabilities (net of restructuring)</t>
  </si>
  <si>
    <t>Increase /(decrease) in receivables</t>
  </si>
  <si>
    <t>(Decrease)/increase in other non-financial assets</t>
  </si>
  <si>
    <t>(Decrease)/increase in payables</t>
  </si>
  <si>
    <t>Increase in employee benefits provision</t>
  </si>
  <si>
    <t>(Decrease) in other provisions</t>
  </si>
  <si>
    <t>Total movements in assets and liabilities</t>
  </si>
  <si>
    <t>7.3 Financial instruments and financial risk management</t>
  </si>
  <si>
    <t>Financial assets at amortised cost</t>
  </si>
  <si>
    <t>Financial liabilities at amortised cost</t>
  </si>
  <si>
    <t>Contractual financial assets</t>
  </si>
  <si>
    <t>Total contractual financial assets in 2025</t>
  </si>
  <si>
    <t>Financial liabilities</t>
  </si>
  <si>
    <t>Lease liabilities</t>
  </si>
  <si>
    <t>Total contractual financial liabilities in 2025</t>
  </si>
  <si>
    <t>Total contractual financial assets in 2024</t>
  </si>
  <si>
    <t>Total contractual financial liabilities in 2024</t>
  </si>
  <si>
    <t>7.4 Commitments for expenditure</t>
  </si>
  <si>
    <t>Nominal amounts</t>
  </si>
  <si>
    <t>Less than 1</t>
  </si>
  <si>
    <t>1 - 5</t>
  </si>
  <si>
    <t>year</t>
  </si>
  <si>
    <t>years</t>
  </si>
  <si>
    <t xml:space="preserve">Capital commitments </t>
  </si>
  <si>
    <t xml:space="preserve">Other commitments </t>
  </si>
  <si>
    <t>Total commitments (inclusive of GST)</t>
  </si>
  <si>
    <t xml:space="preserve">Less GST recoverable </t>
  </si>
  <si>
    <t>Total commitments (exclusive of GST) in 2025</t>
  </si>
  <si>
    <t>Total commitments (exclusive of GST) in 2024</t>
  </si>
  <si>
    <t>Note 7.4 Commitments for expenditure</t>
  </si>
  <si>
    <t>7.4.1 Total commitments payable</t>
  </si>
  <si>
    <t>Commitments for the development of buildings contracted for at the reporting date but not recognised as liabilities, payable:</t>
  </si>
  <si>
    <t>Within one year</t>
  </si>
  <si>
    <t>Later than one year but not later than five years</t>
  </si>
  <si>
    <t>Later than five years</t>
  </si>
  <si>
    <t>Outsourcing Commitments</t>
  </si>
  <si>
    <t>Commitments under outsourcing contracts for human resources payable:</t>
  </si>
  <si>
    <t>Get from SSP Jo Tigani's operating</t>
  </si>
  <si>
    <t>Operating Lease Commitments</t>
  </si>
  <si>
    <t>Commitments for minimum lease payments in relation to non-cancellable operating leases, not recognised as liabilities, are payable as follows:</t>
  </si>
  <si>
    <t>Finance Lease Commitments</t>
  </si>
  <si>
    <t>Commitments in relation to finance leases are payable as follows:</t>
  </si>
  <si>
    <t>Minimum Lease Payments</t>
  </si>
  <si>
    <t>Less: Future finance charges</t>
  </si>
  <si>
    <t>Total Lease Liabilities</t>
  </si>
  <si>
    <t>Shown in the Financial Statements as:</t>
  </si>
  <si>
    <t>Current (note 7.1)</t>
  </si>
  <si>
    <t>21504</t>
  </si>
  <si>
    <t>Non-current (note 7.1)</t>
  </si>
  <si>
    <t>25504</t>
  </si>
  <si>
    <t>Checksum</t>
  </si>
  <si>
    <t>Note 7.5 Trust account balances</t>
  </si>
  <si>
    <t>Cash and cash equivalents and investments</t>
  </si>
  <si>
    <t>Opening balance as at 1 July 2024</t>
  </si>
  <si>
    <t>MoG transfers</t>
  </si>
  <si>
    <t>Closing balance as at 30 June 2025</t>
  </si>
  <si>
    <t>Opening balance as at 1 July 2023</t>
  </si>
  <si>
    <r>
      <t>MoG transfers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</si>
  <si>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Closing balance as at 30 June 2024</t>
  </si>
  <si>
    <r>
      <rPr>
        <b/>
        <sz val="10"/>
        <rFont val="Calibri"/>
        <family val="2"/>
        <scheme val="minor"/>
      </rPr>
      <t xml:space="preserve">Australia Day Committee Victoria Trust </t>
    </r>
    <r>
      <rPr>
        <sz val="10"/>
        <rFont val="Calibri"/>
        <family val="2"/>
        <scheme val="minor"/>
      </rPr>
      <t xml:space="preserve">
Established under the </t>
    </r>
    <r>
      <rPr>
        <i/>
        <sz val="10"/>
        <rFont val="Calibri"/>
        <family val="2"/>
        <scheme val="minor"/>
      </rPr>
      <t>Financial Management Act 1994</t>
    </r>
    <r>
      <rPr>
        <sz val="10"/>
        <rFont val="Calibri"/>
        <family val="2"/>
        <scheme val="minor"/>
      </rPr>
      <t xml:space="preserve"> as a specific purpose operating account to record transactions relating to the observance of Australia Day.</t>
    </r>
  </si>
  <si>
    <r>
      <rPr>
        <b/>
        <sz val="10"/>
        <rFont val="Calibri"/>
        <family val="2"/>
        <scheme val="minor"/>
      </rPr>
      <t>Treasury Trust Fund</t>
    </r>
    <r>
      <rPr>
        <sz val="10"/>
        <rFont val="Calibri"/>
        <family val="2"/>
        <scheme val="minor"/>
      </rPr>
      <t xml:space="preserve">
Established under the </t>
    </r>
    <r>
      <rPr>
        <i/>
        <sz val="10"/>
        <rFont val="Calibri"/>
        <family val="2"/>
        <scheme val="minor"/>
      </rPr>
      <t>Financial Management Act 1994</t>
    </r>
    <r>
      <rPr>
        <sz val="10"/>
        <rFont val="Calibri"/>
        <family val="2"/>
        <scheme val="minor"/>
      </rPr>
      <t xml:space="preserve"> to record the receipt and disbursement of unclaimed monies and other funds held in trust.</t>
    </r>
  </si>
  <si>
    <r>
      <rPr>
        <b/>
        <sz val="10"/>
        <rFont val="Calibri"/>
        <family val="2"/>
        <scheme val="minor"/>
      </rPr>
      <t>Vehicle Lease Trust</t>
    </r>
    <r>
      <rPr>
        <sz val="10"/>
        <rFont val="Calibri"/>
        <family val="2"/>
        <scheme val="minor"/>
      </rPr>
      <t xml:space="preserve">
Established under the </t>
    </r>
    <r>
      <rPr>
        <i/>
        <sz val="10"/>
        <rFont val="Calibri"/>
        <family val="2"/>
        <scheme val="minor"/>
      </rPr>
      <t>Financial Management Act 1994</t>
    </r>
    <r>
      <rPr>
        <sz val="10"/>
        <rFont val="Calibri"/>
        <family val="2"/>
        <scheme val="minor"/>
      </rPr>
      <t xml:space="preserve"> as a specific purpose operating account to record transactions relating to the government’s motor vehicle pool.</t>
    </r>
  </si>
  <si>
    <r>
      <rPr>
        <b/>
        <sz val="10"/>
        <rFont val="Calibri"/>
        <family val="2"/>
        <scheme val="minor"/>
      </rPr>
      <t>Information Victoria Working Account</t>
    </r>
    <r>
      <rPr>
        <sz val="10"/>
        <rFont val="Calibri"/>
        <family val="2"/>
        <scheme val="minor"/>
      </rPr>
      <t xml:space="preserve">
Established under the </t>
    </r>
    <r>
      <rPr>
        <i/>
        <sz val="10"/>
        <rFont val="Calibri"/>
        <family val="2"/>
        <scheme val="minor"/>
      </rPr>
      <t>Financial Management Act 1994</t>
    </r>
    <r>
      <rPr>
        <sz val="10"/>
        <rFont val="Calibri"/>
        <family val="2"/>
        <scheme val="minor"/>
      </rPr>
      <t xml:space="preserve"> to record transactions relating to the Information Victoria agency delivering multi-channel informational services to Victorians.</t>
    </r>
  </si>
  <si>
    <r>
      <rPr>
        <b/>
        <sz val="10"/>
        <rFont val="Calibri"/>
        <family val="2"/>
        <scheme val="minor"/>
      </rPr>
      <t>Aboriginal Cultural Heritage Fund</t>
    </r>
    <r>
      <rPr>
        <sz val="10"/>
        <rFont val="Calibri"/>
        <family val="2"/>
        <scheme val="minor"/>
      </rPr>
      <t xml:space="preserve">
Operates under Part 10A the </t>
    </r>
    <r>
      <rPr>
        <i/>
        <sz val="10"/>
        <rFont val="Calibri"/>
        <family val="2"/>
        <scheme val="minor"/>
      </rPr>
      <t>Aboriginal Heritage Act 2006</t>
    </r>
    <r>
      <rPr>
        <sz val="10"/>
        <rFont val="Calibri"/>
        <family val="2"/>
        <scheme val="minor"/>
      </rPr>
      <t xml:space="preserve"> (the Act) to record the transactions in support of the Traditional Owners to protect and manage Aboriginal cultural heritage across the state. </t>
    </r>
  </si>
  <si>
    <r>
      <rPr>
        <b/>
        <sz val="10"/>
        <rFont val="Calibri"/>
        <family val="2"/>
        <scheme val="minor"/>
      </rPr>
      <t>Intergovernmental Trust</t>
    </r>
    <r>
      <rPr>
        <sz val="10"/>
        <rFont val="Calibri"/>
        <family val="2"/>
        <scheme val="minor"/>
      </rPr>
      <t xml:space="preserve">
Established under section 19 of the </t>
    </r>
    <r>
      <rPr>
        <i/>
        <sz val="10"/>
        <rFont val="Calibri"/>
        <family val="2"/>
        <scheme val="minor"/>
      </rPr>
      <t>Financial Management Act 1994</t>
    </r>
    <r>
      <rPr>
        <sz val="10"/>
        <rFont val="Calibri"/>
        <family val="2"/>
        <scheme val="minor"/>
      </rPr>
      <t xml:space="preserve"> to record interdepartmental fund transfers when no other trust arrangement exists. </t>
    </r>
  </si>
  <si>
    <t>Total controlled trusts</t>
  </si>
  <si>
    <t>8.1 Other economic flows</t>
  </si>
  <si>
    <t>Other economic flows</t>
  </si>
  <si>
    <t xml:space="preserve">Gain on disposal of leased motor vehicles </t>
  </si>
  <si>
    <t>Total net gain on non-financial assets</t>
  </si>
  <si>
    <t>Other gain/(loss) on other economic flows</t>
  </si>
  <si>
    <t>Gain on revaluation of annual leave liability</t>
  </si>
  <si>
    <t>Gain/(loss) on revaluation of long service leave liability</t>
  </si>
  <si>
    <t>Total other gain on other economic flows</t>
  </si>
  <si>
    <t>8.3 Executive remuneration</t>
  </si>
  <si>
    <r>
      <t>Remuneration of senior executive service (including Key Management Personnel disclosed in Note 8.4)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</si>
  <si>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Short-term employee benefits</t>
  </si>
  <si>
    <t>Post-employment benefits</t>
  </si>
  <si>
    <t>Other long-term benefits</t>
  </si>
  <si>
    <r>
      <t xml:space="preserve">Total remuneration </t>
    </r>
    <r>
      <rPr>
        <b/>
        <sz val="7"/>
        <rFont val="Calibri"/>
        <family val="2"/>
        <scheme val="minor"/>
      </rPr>
      <t/>
    </r>
  </si>
  <si>
    <r>
      <t>Total number of executives</t>
    </r>
    <r>
      <rPr>
        <b/>
        <vertAlign val="superscript"/>
        <sz val="10"/>
        <rFont val="Calibri"/>
        <family val="2"/>
        <scheme val="minor"/>
      </rPr>
      <t>1</t>
    </r>
  </si>
  <si>
    <r>
      <t>Total annualised employee equivalents</t>
    </r>
    <r>
      <rPr>
        <b/>
        <vertAlign val="superscript"/>
        <sz val="10"/>
        <rFont val="Calibri"/>
        <family val="2"/>
        <scheme val="minor"/>
      </rPr>
      <t>2</t>
    </r>
  </si>
  <si>
    <t>8.4 Compensation of KMPs</t>
  </si>
  <si>
    <t xml:space="preserve">Department, administrative offices and section 53 entities </t>
  </si>
  <si>
    <t>Compensation of key management personnel</t>
  </si>
  <si>
    <t>8.5 Remuneration of auditors</t>
  </si>
  <si>
    <t>Victorian Auditor-General's Office</t>
  </si>
  <si>
    <t>Audit of the annual financial statements</t>
  </si>
  <si>
    <t>Total remuneration of auditors</t>
  </si>
  <si>
    <t>Notes:</t>
  </si>
  <si>
    <t>(a)   The Victorian Auditor-General's Office is not allowed to provide non-audit services.</t>
  </si>
  <si>
    <t>8.6 Contingent assets and contingent liabilities</t>
  </si>
  <si>
    <t>Contingent assets</t>
  </si>
  <si>
    <t>Termination of contractual arrangement</t>
  </si>
  <si>
    <t>Note 8.8 Administered items</t>
  </si>
  <si>
    <t>Administered (non-controlled) items</t>
  </si>
  <si>
    <t>Administered Income from transactions</t>
  </si>
  <si>
    <t xml:space="preserve">Special appropriations </t>
  </si>
  <si>
    <t>Total administered income from transactions</t>
  </si>
  <si>
    <t>Administered expenses from transactions</t>
  </si>
  <si>
    <t xml:space="preserve">Grants and other transfers </t>
  </si>
  <si>
    <t>Payments into the Consolidated Fund</t>
  </si>
  <si>
    <t>Total administered expenses from transactions</t>
  </si>
  <si>
    <t>Total administered comprehensive result</t>
  </si>
  <si>
    <r>
      <t>Administered financial assets</t>
    </r>
    <r>
      <rPr>
        <b/>
        <vertAlign val="superscript"/>
        <sz val="10"/>
        <rFont val="Calibri"/>
        <family val="2"/>
        <scheme val="minor"/>
      </rPr>
      <t>1</t>
    </r>
  </si>
  <si>
    <r>
      <t>Cash</t>
    </r>
    <r>
      <rPr>
        <vertAlign val="superscript"/>
        <sz val="10"/>
        <rFont val="Calibri"/>
        <family val="2"/>
        <scheme val="minor"/>
      </rPr>
      <t>2</t>
    </r>
  </si>
  <si>
    <t>Other receivables</t>
  </si>
  <si>
    <t>Total administered financial assets</t>
  </si>
  <si>
    <t>Administered liabilities</t>
  </si>
  <si>
    <r>
      <t>Amounts payable to other government agencies</t>
    </r>
    <r>
      <rPr>
        <vertAlign val="superscript"/>
        <sz val="10"/>
        <rFont val="Calibri"/>
        <family val="2"/>
        <scheme val="minor"/>
      </rPr>
      <t>2</t>
    </r>
  </si>
  <si>
    <t>Employee Benefits</t>
  </si>
  <si>
    <t>Administered net assets</t>
  </si>
  <si>
    <t>Prior year comparative workings for trust cash gross up</t>
  </si>
  <si>
    <t>14-15</t>
  </si>
  <si>
    <t>Administered assets</t>
  </si>
  <si>
    <t>Cash on Hand</t>
  </si>
  <si>
    <t>Total administered assets</t>
  </si>
  <si>
    <t>Amounts owing to Victorian Government</t>
  </si>
  <si>
    <t>Provisions</t>
  </si>
  <si>
    <t>Total administered liabilities</t>
  </si>
  <si>
    <t>Note 8.8 Administered trust account balances</t>
  </si>
  <si>
    <r>
      <t>MoG transfers</t>
    </r>
    <r>
      <rPr>
        <b/>
        <vertAlign val="superscript"/>
        <sz val="10"/>
        <color theme="0"/>
        <rFont val="Calibri"/>
        <family val="2"/>
        <scheme val="minor"/>
      </rPr>
      <t>1</t>
    </r>
    <r>
      <rPr>
        <b/>
        <sz val="10"/>
        <color theme="0"/>
        <rFont val="Calibri"/>
        <family val="2"/>
        <scheme val="minor"/>
      </rPr>
      <t xml:space="preserve">
</t>
    </r>
  </si>
  <si>
    <r>
      <rPr>
        <b/>
        <sz val="10"/>
        <rFont val="Calibri"/>
        <family val="2"/>
        <scheme val="minor"/>
      </rPr>
      <t>Public Service Commuter Club</t>
    </r>
    <r>
      <rPr>
        <sz val="10"/>
        <rFont val="Calibri"/>
        <family val="2"/>
        <scheme val="minor"/>
      </rPr>
      <t xml:space="preserve">
Established under the </t>
    </r>
    <r>
      <rPr>
        <i/>
        <sz val="10"/>
        <rFont val="Calibri"/>
        <family val="2"/>
        <scheme val="minor"/>
      </rPr>
      <t>Financial Management Act 199</t>
    </r>
    <r>
      <rPr>
        <sz val="10"/>
        <rFont val="Calibri"/>
        <family val="2"/>
        <scheme val="minor"/>
      </rPr>
      <t>4 to record the receipt of amounts associated with the scheme and deductions from club members salaries.</t>
    </r>
  </si>
  <si>
    <r>
      <rPr>
        <b/>
        <sz val="10"/>
        <rFont val="Calibri"/>
        <family val="2"/>
        <scheme val="minor"/>
      </rPr>
      <t>Intergovernmental Trust - Victorian Public Sector Commission</t>
    </r>
    <r>
      <rPr>
        <sz val="10"/>
        <rFont val="Calibri"/>
        <family val="2"/>
        <scheme val="minor"/>
      </rPr>
      <t xml:space="preserve">
Established under section 19 of the </t>
    </r>
    <r>
      <rPr>
        <i/>
        <sz val="10"/>
        <rFont val="Calibri"/>
        <family val="2"/>
        <scheme val="minor"/>
      </rPr>
      <t>Financial Management Act 1994</t>
    </r>
    <r>
      <rPr>
        <sz val="10"/>
        <rFont val="Calibri"/>
        <family val="2"/>
        <scheme val="minor"/>
      </rPr>
      <t xml:space="preserve"> to record interdepartmental fund transfers when no other trust arrangement exists. </t>
    </r>
  </si>
  <si>
    <r>
      <rPr>
        <b/>
        <sz val="10"/>
        <rFont val="Calibri"/>
        <family val="2"/>
        <scheme val="minor"/>
      </rPr>
      <t>Labour Hire Authority Trust</t>
    </r>
    <r>
      <rPr>
        <sz val="10"/>
        <rFont val="Calibri"/>
        <family val="2"/>
        <scheme val="minor"/>
      </rPr>
      <t xml:space="preserve">
Operates under </t>
    </r>
    <r>
      <rPr>
        <i/>
        <sz val="10"/>
        <rFont val="Calibri"/>
        <family val="2"/>
        <scheme val="minor"/>
      </rPr>
      <t>Labour Hire Licensing Act 2018 (Vic)</t>
    </r>
    <r>
      <rPr>
        <sz val="10"/>
        <rFont val="Calibri"/>
        <family val="2"/>
        <scheme val="minor"/>
      </rPr>
      <t xml:space="preserve"> (the Act) to record the receipts and disbursements associated with the Labour Hire Licensing Authority.   </t>
    </r>
  </si>
  <si>
    <t>Total administered trusts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</si>
</sst>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;\(#,##0\);\-"/>
    <numFmt numFmtId="166" formatCode="#,##0\ ;\(#,##0\);\-"/>
    <numFmt numFmtId="167" formatCode="#,##0\ ;[Red]\(#,##0\);\-"/>
    <numFmt numFmtId="168" formatCode="_-* #,##0_-;\-* #,##0_-;_-* &quot;-&quot;??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#,##0.00;\(#,##0.00\);\-"/>
    <numFmt numFmtId="172" formatCode="#,##0.0\ ;\(#,##0.0\);\-"/>
  </numFmts>
  <fonts count="104"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Calibri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7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name val="Helv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2"/>
      <color theme="1"/>
      <name val="Arial Narrow"/>
      <family val="2"/>
    </font>
    <font>
      <b/>
      <vertAlign val="superscript"/>
      <sz val="1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indexed="9"/>
      <name val="Arial"/>
      <family val="2"/>
    </font>
    <font>
      <b/>
      <vertAlign val="superscript"/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9"/>
      <color rgb="FF006100"/>
      <name val="Arial"/>
      <family val="2"/>
    </font>
    <font>
      <sz val="9"/>
      <color rgb="FF9C57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 Unicode MS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5"/>
      <color rgb="FF004EA8"/>
      <name val="Arial"/>
      <family val="2"/>
    </font>
    <font>
      <b/>
      <sz val="16"/>
      <color rgb="FF0070C0"/>
      <name val="VIC"/>
      <family val="3"/>
    </font>
    <font>
      <sz val="16"/>
      <color rgb="FF0070C0"/>
      <name val="VIC"/>
      <family val="3"/>
    </font>
    <font>
      <sz val="16"/>
      <color rgb="FF00573F"/>
      <name val="VIC"/>
      <family val="3"/>
    </font>
    <font>
      <sz val="12"/>
      <color rgb="FF00573F"/>
      <name val="VIC"/>
      <family val="3"/>
    </font>
    <font>
      <sz val="12"/>
      <color rgb="FF00573F"/>
      <name val="Calibri"/>
      <family val="2"/>
    </font>
    <font>
      <b/>
      <sz val="14"/>
      <color rgb="FF0070C0"/>
      <name val="VIC"/>
      <family val="3"/>
    </font>
    <font>
      <sz val="14"/>
      <color rgb="FF0070C0"/>
      <name val="VIC"/>
      <family val="3"/>
    </font>
    <font>
      <sz val="12"/>
      <color rgb="FF0070C0"/>
      <name val="VIC"/>
      <family val="3"/>
    </font>
    <font>
      <sz val="10"/>
      <color theme="1"/>
      <name val="VIC"/>
      <family val="3"/>
    </font>
    <font>
      <sz val="10"/>
      <color rgb="FF00573F"/>
      <name val="VIC"/>
      <family val="3"/>
    </font>
    <font>
      <b/>
      <sz val="13"/>
      <color rgb="FF004EA8"/>
      <name val="Arial"/>
      <family val="2"/>
    </font>
    <font>
      <b/>
      <sz val="12"/>
      <color rgb="FF0070C0"/>
      <name val="VIC"/>
      <family val="3"/>
    </font>
    <font>
      <sz val="14"/>
      <color rgb="FF00573F"/>
      <name val="VIC"/>
      <family val="3"/>
    </font>
    <font>
      <sz val="11"/>
      <color theme="1"/>
      <name val="VIC"/>
      <family val="3"/>
    </font>
    <font>
      <u/>
      <sz val="11"/>
      <color theme="10"/>
      <name val="Calibri"/>
      <family val="2"/>
      <scheme val="minor"/>
    </font>
    <font>
      <sz val="11"/>
      <name val="VIC"/>
      <family val="3"/>
    </font>
    <font>
      <sz val="11"/>
      <color rgb="FF00573F"/>
      <name val="VIC"/>
      <family val="3"/>
    </font>
    <font>
      <u/>
      <sz val="12"/>
      <color rgb="FF00573F"/>
      <name val="VIC"/>
      <family val="3"/>
    </font>
    <font>
      <sz val="10"/>
      <name val="VIC"/>
      <family val="3"/>
    </font>
    <font>
      <u/>
      <sz val="11"/>
      <color rgb="FF00573F"/>
      <name val="VIC"/>
      <family val="3"/>
    </font>
    <font>
      <sz val="11"/>
      <name val="Calibri"/>
      <family val="2"/>
      <scheme val="minor"/>
    </font>
    <font>
      <sz val="11"/>
      <color rgb="FF00573F"/>
      <name val="Calibri"/>
      <family val="2"/>
      <scheme val="minor"/>
    </font>
    <font>
      <u/>
      <sz val="11"/>
      <name val="VIC"/>
      <family val="3"/>
    </font>
    <font>
      <sz val="11"/>
      <color rgb="FF00573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3C2DF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6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7">
    <xf numFmtId="0" fontId="0" fillId="0" borderId="0"/>
    <xf numFmtId="0" fontId="18" fillId="3" borderId="0" applyNumberFormat="0" applyBorder="0" applyAlignment="0" applyProtection="0"/>
    <xf numFmtId="0" fontId="17" fillId="3" borderId="0" applyNumberFormat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9" fillId="0" borderId="0"/>
    <xf numFmtId="0" fontId="20" fillId="0" borderId="0"/>
    <xf numFmtId="0" fontId="11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4" fillId="0" borderId="0"/>
    <xf numFmtId="0" fontId="2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22" fillId="0" borderId="0"/>
    <xf numFmtId="43" fontId="20" fillId="0" borderId="0" applyFont="0" applyFill="0" applyBorder="0" applyAlignment="0" applyProtection="0"/>
    <xf numFmtId="0" fontId="9" fillId="0" borderId="0"/>
    <xf numFmtId="0" fontId="14" fillId="0" borderId="0"/>
    <xf numFmtId="0" fontId="17" fillId="3" borderId="0" applyNumberFormat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49" fillId="0" borderId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50" fillId="0" borderId="0" applyBorder="0">
      <alignment horizontal="centerContinuous"/>
    </xf>
    <xf numFmtId="0" fontId="51" fillId="0" borderId="0" applyBorder="0">
      <alignment horizontal="centerContinuous"/>
    </xf>
    <xf numFmtId="0" fontId="52" fillId="9" borderId="0">
      <alignment horizontal="right"/>
    </xf>
    <xf numFmtId="0" fontId="51" fillId="9" borderId="7"/>
    <xf numFmtId="40" fontId="53" fillId="9" borderId="0">
      <alignment horizontal="right"/>
    </xf>
    <xf numFmtId="0" fontId="7" fillId="0" borderId="0"/>
    <xf numFmtId="0" fontId="54" fillId="0" borderId="0"/>
    <xf numFmtId="170" fontId="54" fillId="0" borderId="0" applyFont="0" applyFill="0" applyBorder="0" applyAlignment="0" applyProtection="0"/>
    <xf numFmtId="0" fontId="11" fillId="0" borderId="0"/>
    <xf numFmtId="170" fontId="11" fillId="0" borderId="0" applyFont="0" applyFill="0" applyBorder="0" applyAlignment="0" applyProtection="0"/>
    <xf numFmtId="0" fontId="55" fillId="8" borderId="8" applyNumberFormat="0" applyFont="0" applyFill="0" applyBorder="0" applyAlignment="0">
      <alignment horizontal="center"/>
    </xf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56" fillId="8" borderId="6" applyNumberFormat="0" applyFont="0" applyFill="0" applyBorder="0" applyAlignment="0">
      <alignment horizontal="center"/>
    </xf>
    <xf numFmtId="0" fontId="56" fillId="8" borderId="6">
      <alignment horizontal="center"/>
    </xf>
    <xf numFmtId="169" fontId="11" fillId="0" borderId="0" applyFont="0" applyFill="0" applyBorder="0" applyAlignment="0" applyProtection="0"/>
    <xf numFmtId="0" fontId="11" fillId="0" borderId="0"/>
    <xf numFmtId="0" fontId="7" fillId="0" borderId="0"/>
    <xf numFmtId="0" fontId="57" fillId="2" borderId="7"/>
    <xf numFmtId="0" fontId="51" fillId="9" borderId="7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8" fillId="0" borderId="0"/>
    <xf numFmtId="0" fontId="56" fillId="8" borderId="6" applyNumberFormat="0" applyFont="0" applyFill="0" applyBorder="0" applyAlignment="0" applyProtection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59" fillId="0" borderId="0"/>
    <xf numFmtId="0" fontId="56" fillId="8" borderId="9" applyNumberFormat="0" applyFont="0" applyFill="0" applyBorder="0" applyAlignment="0">
      <alignment horizontal="center"/>
    </xf>
    <xf numFmtId="0" fontId="56" fillId="8" borderId="9">
      <alignment horizontal="center"/>
    </xf>
    <xf numFmtId="0" fontId="56" fillId="8" borderId="9" applyNumberFormat="0" applyFont="0" applyFill="0" applyBorder="0" applyAlignment="0" applyProtection="0">
      <alignment horizontal="center"/>
    </xf>
    <xf numFmtId="0" fontId="6" fillId="0" borderId="0"/>
    <xf numFmtId="0" fontId="6" fillId="0" borderId="0"/>
    <xf numFmtId="0" fontId="6" fillId="0" borderId="0"/>
    <xf numFmtId="0" fontId="56" fillId="8" borderId="14" applyNumberFormat="0" applyFont="0" applyFill="0" applyBorder="0" applyAlignment="0" applyProtection="0">
      <alignment horizontal="center"/>
    </xf>
    <xf numFmtId="0" fontId="6" fillId="0" borderId="0"/>
    <xf numFmtId="0" fontId="20" fillId="0" borderId="0"/>
    <xf numFmtId="0" fontId="6" fillId="0" borderId="0"/>
    <xf numFmtId="0" fontId="56" fillId="8" borderId="16">
      <alignment horizont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55" fillId="8" borderId="17" applyNumberFormat="0" applyFont="0" applyFill="0" applyBorder="0" applyAlignment="0">
      <alignment horizontal="center"/>
    </xf>
    <xf numFmtId="0" fontId="6" fillId="0" borderId="0"/>
    <xf numFmtId="0" fontId="55" fillId="8" borderId="11" applyNumberFormat="0" applyFont="0" applyFill="0" applyBorder="0" applyAlignment="0">
      <alignment horizontal="center"/>
    </xf>
    <xf numFmtId="0" fontId="56" fillId="8" borderId="16" applyNumberFormat="0" applyFont="0" applyFill="0" applyBorder="0" applyAlignment="0" applyProtection="0">
      <alignment horizontal="center"/>
    </xf>
    <xf numFmtId="0" fontId="56" fillId="8" borderId="10" applyNumberFormat="0" applyFont="0" applyFill="0" applyBorder="0" applyAlignment="0">
      <alignment horizontal="center"/>
    </xf>
    <xf numFmtId="0" fontId="56" fillId="8" borderId="10">
      <alignment horizontal="center"/>
    </xf>
    <xf numFmtId="0" fontId="6" fillId="0" borderId="0"/>
    <xf numFmtId="0" fontId="56" fillId="8" borderId="10" applyNumberFormat="0" applyFont="0" applyFill="0" applyBorder="0" applyAlignment="0" applyProtection="0">
      <alignment horizont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56" fillId="8" borderId="10" applyNumberFormat="0" applyFont="0" applyFill="0" applyBorder="0" applyAlignment="0">
      <alignment horizontal="center"/>
    </xf>
    <xf numFmtId="0" fontId="56" fillId="8" borderId="10">
      <alignment horizontal="center"/>
    </xf>
    <xf numFmtId="0" fontId="56" fillId="8" borderId="10" applyNumberFormat="0" applyFont="0" applyFill="0" applyBorder="0" applyAlignment="0" applyProtection="0">
      <alignment horizontal="center"/>
    </xf>
    <xf numFmtId="0" fontId="55" fillId="8" borderId="13" applyNumberFormat="0" applyFont="0" applyFill="0" applyBorder="0" applyAlignment="0">
      <alignment horizontal="center"/>
    </xf>
    <xf numFmtId="0" fontId="56" fillId="8" borderId="12" applyNumberFormat="0" applyFont="0" applyFill="0" applyBorder="0" applyAlignment="0">
      <alignment horizontal="center"/>
    </xf>
    <xf numFmtId="0" fontId="56" fillId="8" borderId="12">
      <alignment horizontal="center"/>
    </xf>
    <xf numFmtId="0" fontId="56" fillId="8" borderId="12" applyNumberFormat="0" applyFont="0" applyFill="0" applyBorder="0" applyAlignment="0" applyProtection="0">
      <alignment horizontal="center"/>
    </xf>
    <xf numFmtId="0" fontId="56" fillId="8" borderId="14">
      <alignment horizontal="center"/>
    </xf>
    <xf numFmtId="0" fontId="56" fillId="8" borderId="14" applyNumberFormat="0" applyFont="0" applyFill="0" applyBorder="0" applyAlignment="0">
      <alignment horizontal="center"/>
    </xf>
    <xf numFmtId="0" fontId="55" fillId="8" borderId="15" applyNumberFormat="0" applyFont="0" applyFill="0" applyBorder="0" applyAlignment="0">
      <alignment horizontal="center"/>
    </xf>
    <xf numFmtId="0" fontId="56" fillId="8" borderId="16" applyNumberFormat="0" applyFont="0" applyFill="0" applyBorder="0" applyAlignment="0">
      <alignment horizontal="center"/>
    </xf>
    <xf numFmtId="0" fontId="56" fillId="8" borderId="12" applyNumberFormat="0" applyFont="0" applyFill="0" applyBorder="0" applyAlignment="0">
      <alignment horizontal="center"/>
    </xf>
    <xf numFmtId="0" fontId="56" fillId="8" borderId="12">
      <alignment horizontal="center"/>
    </xf>
    <xf numFmtId="0" fontId="56" fillId="8" borderId="12" applyNumberFormat="0" applyFont="0" applyFill="0" applyBorder="0" applyAlignment="0" applyProtection="0">
      <alignment horizontal="center"/>
    </xf>
    <xf numFmtId="0" fontId="56" fillId="8" borderId="14" applyNumberFormat="0" applyFont="0" applyFill="0" applyBorder="0" applyAlignment="0">
      <alignment horizontal="center"/>
    </xf>
    <xf numFmtId="0" fontId="56" fillId="8" borderId="14">
      <alignment horizontal="center"/>
    </xf>
    <xf numFmtId="0" fontId="56" fillId="8" borderId="14" applyNumberFormat="0" applyFont="0" applyFill="0" applyBorder="0" applyAlignment="0" applyProtection="0">
      <alignment horizontal="center"/>
    </xf>
    <xf numFmtId="0" fontId="56" fillId="8" borderId="16" applyNumberFormat="0" applyFont="0" applyFill="0" applyBorder="0" applyAlignment="0">
      <alignment horizontal="center"/>
    </xf>
    <xf numFmtId="0" fontId="56" fillId="8" borderId="16">
      <alignment horizontal="center"/>
    </xf>
    <xf numFmtId="0" fontId="56" fillId="8" borderId="16" applyNumberFormat="0" applyFont="0" applyFill="0" applyBorder="0" applyAlignment="0" applyProtection="0">
      <alignment horizontal="center"/>
    </xf>
    <xf numFmtId="0" fontId="5" fillId="0" borderId="0"/>
    <xf numFmtId="43" fontId="5" fillId="0" borderId="0" applyFont="0" applyFill="0" applyBorder="0" applyAlignment="0" applyProtection="0"/>
    <xf numFmtId="170" fontId="60" fillId="0" borderId="0" applyFont="0" applyFill="0" applyBorder="0" applyAlignment="0" applyProtection="0"/>
    <xf numFmtId="0" fontId="61" fillId="0" borderId="0"/>
    <xf numFmtId="0" fontId="11" fillId="0" borderId="17">
      <alignment wrapText="1"/>
    </xf>
    <xf numFmtId="0" fontId="64" fillId="10" borderId="18"/>
    <xf numFmtId="0" fontId="65" fillId="11" borderId="7"/>
    <xf numFmtId="0" fontId="4" fillId="0" borderId="0"/>
    <xf numFmtId="0" fontId="3" fillId="0" borderId="0"/>
    <xf numFmtId="0" fontId="2" fillId="0" borderId="0"/>
    <xf numFmtId="0" fontId="68" fillId="0" borderId="0"/>
    <xf numFmtId="0" fontId="11" fillId="0" borderId="0" applyAlignment="0"/>
    <xf numFmtId="0" fontId="69" fillId="12" borderId="0" applyNumberFormat="0" applyBorder="0" applyAlignment="0" applyProtection="0"/>
    <xf numFmtId="0" fontId="70" fillId="13" borderId="0" applyNumberFormat="0" applyBorder="0" applyAlignment="0" applyProtection="0"/>
    <xf numFmtId="0" fontId="71" fillId="1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2" fillId="14" borderId="29" applyNumberFormat="0" applyAlignment="0" applyProtection="0"/>
    <xf numFmtId="9" fontId="2" fillId="0" borderId="0" applyFont="0" applyFill="0" applyBorder="0" applyAlignment="0" applyProtection="0"/>
    <xf numFmtId="0" fontId="71" fillId="15" borderId="0" applyNumberFormat="0" applyBorder="0" applyAlignment="0" applyProtection="0"/>
    <xf numFmtId="0" fontId="69" fillId="12" borderId="0" applyNumberFormat="0" applyBorder="0" applyAlignment="0" applyProtection="0"/>
    <xf numFmtId="0" fontId="70" fillId="13" borderId="0" applyNumberFormat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8" fillId="0" borderId="0"/>
    <xf numFmtId="0" fontId="73" fillId="0" borderId="0"/>
    <xf numFmtId="43" fontId="68" fillId="0" borderId="0" applyFont="0" applyFill="0" applyBorder="0" applyAlignment="0" applyProtection="0"/>
    <xf numFmtId="0" fontId="74" fillId="0" borderId="0"/>
    <xf numFmtId="0" fontId="2" fillId="0" borderId="0"/>
    <xf numFmtId="0" fontId="67" fillId="12" borderId="0" applyNumberFormat="0" applyBorder="0" applyAlignment="0" applyProtection="0"/>
    <xf numFmtId="0" fontId="75" fillId="0" borderId="0"/>
    <xf numFmtId="0" fontId="76" fillId="0" borderId="0"/>
    <xf numFmtId="0" fontId="79" fillId="0" borderId="0" applyNumberFormat="0" applyFill="0" applyAlignment="0" applyProtection="0"/>
    <xf numFmtId="0" fontId="1" fillId="0" borderId="0"/>
    <xf numFmtId="0" fontId="90" fillId="0" borderId="0" applyNumberFormat="0" applyFill="0" applyAlignment="0" applyProtection="0"/>
    <xf numFmtId="0" fontId="94" fillId="0" borderId="0" applyNumberFormat="0" applyFill="0" applyBorder="0" applyAlignment="0" applyProtection="0"/>
  </cellStyleXfs>
  <cellXfs count="509">
    <xf numFmtId="0" fontId="0" fillId="0" borderId="0" xfId="0"/>
    <xf numFmtId="0" fontId="23" fillId="6" borderId="0" xfId="0" applyFont="1" applyFill="1" applyAlignment="1">
      <alignment horizontal="right"/>
    </xf>
    <xf numFmtId="0" fontId="23" fillId="6" borderId="0" xfId="0" applyFont="1" applyFill="1" applyAlignment="1">
      <alignment horizontal="right" wrapText="1"/>
    </xf>
    <xf numFmtId="0" fontId="24" fillId="7" borderId="0" xfId="0" applyFont="1" applyFill="1" applyAlignment="1">
      <alignment wrapText="1"/>
    </xf>
    <xf numFmtId="165" fontId="24" fillId="7" borderId="1" xfId="0" applyNumberFormat="1" applyFont="1" applyFill="1" applyBorder="1" applyAlignment="1">
      <alignment horizontal="right" wrapText="1"/>
    </xf>
    <xf numFmtId="165" fontId="24" fillId="7" borderId="1" xfId="0" applyNumberFormat="1" applyFont="1" applyFill="1" applyBorder="1" applyAlignment="1">
      <alignment wrapText="1"/>
    </xf>
    <xf numFmtId="0" fontId="26" fillId="6" borderId="0" xfId="0" applyFont="1" applyFill="1" applyAlignment="1">
      <alignment wrapText="1"/>
    </xf>
    <xf numFmtId="0" fontId="27" fillId="6" borderId="0" xfId="0" applyFont="1" applyFill="1" applyAlignment="1">
      <alignment wrapText="1"/>
    </xf>
    <xf numFmtId="0" fontId="26" fillId="6" borderId="0" xfId="0" applyFont="1" applyFill="1" applyAlignment="1">
      <alignment horizontal="right" wrapText="1"/>
    </xf>
    <xf numFmtId="0" fontId="29" fillId="7" borderId="0" xfId="0" applyFont="1" applyFill="1" applyAlignment="1">
      <alignment wrapText="1"/>
    </xf>
    <xf numFmtId="0" fontId="29" fillId="0" borderId="0" xfId="0" applyFont="1" applyAlignment="1">
      <alignment wrapText="1"/>
    </xf>
    <xf numFmtId="165" fontId="29" fillId="7" borderId="0" xfId="0" applyNumberFormat="1" applyFont="1" applyFill="1" applyAlignment="1">
      <alignment horizontal="right" wrapText="1"/>
    </xf>
    <xf numFmtId="165" fontId="29" fillId="0" borderId="0" xfId="0" applyNumberFormat="1" applyFont="1" applyAlignment="1">
      <alignment horizontal="right" wrapText="1"/>
    </xf>
    <xf numFmtId="165" fontId="28" fillId="7" borderId="1" xfId="0" applyNumberFormat="1" applyFont="1" applyFill="1" applyBorder="1" applyAlignment="1">
      <alignment horizontal="right" wrapText="1"/>
    </xf>
    <xf numFmtId="165" fontId="29" fillId="0" borderId="1" xfId="0" applyNumberFormat="1" applyFont="1" applyBorder="1" applyAlignment="1">
      <alignment horizontal="right" wrapText="1"/>
    </xf>
    <xf numFmtId="165" fontId="28" fillId="7" borderId="0" xfId="0" applyNumberFormat="1" applyFont="1" applyFill="1" applyAlignment="1">
      <alignment horizontal="right" wrapText="1"/>
    </xf>
    <xf numFmtId="165" fontId="28" fillId="7" borderId="0" xfId="0" applyNumberFormat="1" applyFont="1" applyFill="1" applyAlignment="1">
      <alignment wrapText="1"/>
    </xf>
    <xf numFmtId="165" fontId="29" fillId="0" borderId="0" xfId="0" applyNumberFormat="1" applyFont="1" applyAlignment="1">
      <alignment wrapText="1"/>
    </xf>
    <xf numFmtId="165" fontId="29" fillId="7" borderId="0" xfId="0" applyNumberFormat="1" applyFont="1" applyFill="1" applyAlignment="1">
      <alignment wrapText="1"/>
    </xf>
    <xf numFmtId="165" fontId="28" fillId="7" borderId="1" xfId="0" applyNumberFormat="1" applyFont="1" applyFill="1" applyBorder="1" applyAlignment="1">
      <alignment wrapText="1"/>
    </xf>
    <xf numFmtId="0" fontId="27" fillId="6" borderId="0" xfId="0" applyFont="1" applyFill="1" applyAlignment="1">
      <alignment horizontal="right" wrapText="1"/>
    </xf>
    <xf numFmtId="0" fontId="29" fillId="7" borderId="0" xfId="0" applyFont="1" applyFill="1" applyAlignment="1">
      <alignment horizontal="right" wrapText="1"/>
    </xf>
    <xf numFmtId="0" fontId="28" fillId="5" borderId="4" xfId="0" applyFont="1" applyFill="1" applyBorder="1" applyAlignment="1">
      <alignment wrapText="1"/>
    </xf>
    <xf numFmtId="0" fontId="29" fillId="5" borderId="4" xfId="0" quotePrefix="1" applyFont="1" applyFill="1" applyBorder="1" applyAlignment="1">
      <alignment horizontal="center" wrapText="1"/>
    </xf>
    <xf numFmtId="165" fontId="28" fillId="5" borderId="4" xfId="0" applyNumberFormat="1" applyFont="1" applyFill="1" applyBorder="1" applyAlignment="1">
      <alignment wrapText="1"/>
    </xf>
    <xf numFmtId="0" fontId="31" fillId="6" borderId="0" xfId="0" applyFont="1" applyFill="1" applyAlignment="1">
      <alignment horizontal="right" vertical="top" wrapText="1"/>
    </xf>
    <xf numFmtId="0" fontId="29" fillId="5" borderId="4" xfId="0" applyFont="1" applyFill="1" applyBorder="1" applyAlignment="1">
      <alignment horizontal="center" wrapText="1"/>
    </xf>
    <xf numFmtId="165" fontId="28" fillId="5" borderId="4" xfId="0" applyNumberFormat="1" applyFont="1" applyFill="1" applyBorder="1" applyAlignment="1">
      <alignment horizontal="right" wrapText="1"/>
    </xf>
    <xf numFmtId="165" fontId="32" fillId="5" borderId="4" xfId="0" applyNumberFormat="1" applyFont="1" applyFill="1" applyBorder="1" applyAlignment="1">
      <alignment horizontal="right" wrapText="1"/>
    </xf>
    <xf numFmtId="0" fontId="28" fillId="5" borderId="5" xfId="0" applyFont="1" applyFill="1" applyBorder="1" applyAlignment="1">
      <alignment wrapText="1"/>
    </xf>
    <xf numFmtId="0" fontId="28" fillId="5" borderId="5" xfId="0" applyFont="1" applyFill="1" applyBorder="1" applyAlignment="1">
      <alignment horizontal="center" wrapText="1"/>
    </xf>
    <xf numFmtId="165" fontId="28" fillId="5" borderId="5" xfId="0" applyNumberFormat="1" applyFont="1" applyFill="1" applyBorder="1" applyAlignment="1">
      <alignment horizontal="right" wrapText="1"/>
    </xf>
    <xf numFmtId="0" fontId="29" fillId="6" borderId="0" xfId="0" applyFont="1" applyFill="1" applyAlignment="1">
      <alignment wrapText="1"/>
    </xf>
    <xf numFmtId="0" fontId="27" fillId="6" borderId="0" xfId="0" applyFont="1" applyFill="1" applyAlignment="1">
      <alignment horizontal="right"/>
    </xf>
    <xf numFmtId="0" fontId="29" fillId="0" borderId="0" xfId="0" applyFont="1"/>
    <xf numFmtId="0" fontId="27" fillId="6" borderId="0" xfId="0" applyFont="1" applyFill="1"/>
    <xf numFmtId="0" fontId="28" fillId="0" borderId="0" xfId="0" applyFont="1"/>
    <xf numFmtId="0" fontId="26" fillId="6" borderId="0" xfId="0" applyFont="1" applyFill="1"/>
    <xf numFmtId="0" fontId="26" fillId="6" borderId="0" xfId="0" applyFont="1" applyFill="1" applyAlignment="1">
      <alignment vertical="top"/>
    </xf>
    <xf numFmtId="0" fontId="26" fillId="6" borderId="0" xfId="0" applyFont="1" applyFill="1" applyAlignment="1">
      <alignment horizontal="right" vertical="top"/>
    </xf>
    <xf numFmtId="0" fontId="26" fillId="6" borderId="0" xfId="0" applyFont="1" applyFill="1" applyAlignment="1">
      <alignment horizontal="left"/>
    </xf>
    <xf numFmtId="0" fontId="26" fillId="6" borderId="0" xfId="0" applyFont="1" applyFill="1" applyAlignment="1">
      <alignment horizontal="left" wrapText="1"/>
    </xf>
    <xf numFmtId="166" fontId="29" fillId="0" borderId="0" xfId="0" applyNumberFormat="1" applyFont="1"/>
    <xf numFmtId="0" fontId="29" fillId="0" borderId="4" xfId="0" applyFont="1" applyBorder="1"/>
    <xf numFmtId="0" fontId="29" fillId="6" borderId="0" xfId="0" applyFont="1" applyFill="1"/>
    <xf numFmtId="165" fontId="29" fillId="7" borderId="0" xfId="0" applyNumberFormat="1" applyFont="1" applyFill="1"/>
    <xf numFmtId="165" fontId="28" fillId="7" borderId="1" xfId="0" applyNumberFormat="1" applyFont="1" applyFill="1" applyBorder="1"/>
    <xf numFmtId="0" fontId="28" fillId="5" borderId="4" xfId="0" applyFont="1" applyFill="1" applyBorder="1"/>
    <xf numFmtId="165" fontId="28" fillId="5" borderId="4" xfId="0" applyNumberFormat="1" applyFont="1" applyFill="1" applyBorder="1"/>
    <xf numFmtId="165" fontId="29" fillId="7" borderId="0" xfId="0" applyNumberFormat="1" applyFont="1" applyFill="1" applyAlignment="1">
      <alignment horizontal="right"/>
    </xf>
    <xf numFmtId="165" fontId="29" fillId="0" borderId="0" xfId="0" applyNumberFormat="1" applyFont="1" applyAlignment="1">
      <alignment horizontal="right"/>
    </xf>
    <xf numFmtId="165" fontId="28" fillId="7" borderId="1" xfId="0" applyNumberFormat="1" applyFont="1" applyFill="1" applyBorder="1" applyAlignment="1">
      <alignment horizontal="right"/>
    </xf>
    <xf numFmtId="165" fontId="28" fillId="7" borderId="0" xfId="0" applyNumberFormat="1" applyFont="1" applyFill="1" applyAlignment="1">
      <alignment horizontal="right"/>
    </xf>
    <xf numFmtId="0" fontId="28" fillId="6" borderId="0" xfId="0" applyFont="1" applyFill="1" applyAlignment="1">
      <alignment wrapText="1"/>
    </xf>
    <xf numFmtId="165" fontId="27" fillId="6" borderId="0" xfId="0" applyNumberFormat="1" applyFont="1" applyFill="1" applyAlignment="1">
      <alignment horizontal="right" wrapText="1"/>
    </xf>
    <xf numFmtId="165" fontId="29" fillId="4" borderId="0" xfId="0" applyNumberFormat="1" applyFont="1" applyFill="1" applyAlignment="1">
      <alignment horizontal="right" wrapText="1"/>
    </xf>
    <xf numFmtId="166" fontId="28" fillId="5" borderId="4" xfId="0" applyNumberFormat="1" applyFont="1" applyFill="1" applyBorder="1"/>
    <xf numFmtId="0" fontId="28" fillId="4" borderId="0" xfId="0" applyFont="1" applyFill="1"/>
    <xf numFmtId="165" fontId="43" fillId="4" borderId="0" xfId="0" applyNumberFormat="1" applyFont="1" applyFill="1"/>
    <xf numFmtId="0" fontId="29" fillId="4" borderId="0" xfId="0" applyFont="1" applyFill="1"/>
    <xf numFmtId="0" fontId="28" fillId="5" borderId="1" xfId="0" applyFont="1" applyFill="1" applyBorder="1" applyAlignment="1">
      <alignment wrapText="1"/>
    </xf>
    <xf numFmtId="166" fontId="28" fillId="5" borderId="1" xfId="0" applyNumberFormat="1" applyFont="1" applyFill="1" applyBorder="1" applyAlignment="1">
      <alignment wrapText="1"/>
    </xf>
    <xf numFmtId="16" fontId="27" fillId="6" borderId="0" xfId="0" quotePrefix="1" applyNumberFormat="1" applyFont="1" applyFill="1" applyAlignment="1">
      <alignment horizontal="right"/>
    </xf>
    <xf numFmtId="0" fontId="28" fillId="5" borderId="4" xfId="0" applyFont="1" applyFill="1" applyBorder="1" applyAlignment="1">
      <alignment vertical="center" wrapText="1"/>
    </xf>
    <xf numFmtId="0" fontId="27" fillId="6" borderId="0" xfId="0" applyFont="1" applyFill="1" applyAlignment="1">
      <alignment vertical="center" wrapText="1"/>
    </xf>
    <xf numFmtId="0" fontId="26" fillId="6" borderId="0" xfId="0" applyFont="1" applyFill="1" applyAlignment="1">
      <alignment horizontal="right" vertical="center" wrapText="1"/>
    </xf>
    <xf numFmtId="0" fontId="26" fillId="6" borderId="0" xfId="0" applyFont="1" applyFill="1" applyAlignment="1">
      <alignment horizontal="right"/>
    </xf>
    <xf numFmtId="0" fontId="27" fillId="4" borderId="0" xfId="0" applyFont="1" applyFill="1" applyAlignment="1">
      <alignment wrapText="1"/>
    </xf>
    <xf numFmtId="0" fontId="27" fillId="4" borderId="0" xfId="0" applyFont="1" applyFill="1" applyAlignment="1">
      <alignment horizontal="center"/>
    </xf>
    <xf numFmtId="0" fontId="28" fillId="4" borderId="0" xfId="0" applyFont="1" applyFill="1" applyAlignment="1">
      <alignment wrapText="1"/>
    </xf>
    <xf numFmtId="0" fontId="29" fillId="4" borderId="0" xfId="0" applyFont="1" applyFill="1" applyAlignment="1">
      <alignment wrapText="1"/>
    </xf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/>
    <xf numFmtId="165" fontId="28" fillId="4" borderId="1" xfId="0" applyNumberFormat="1" applyFont="1" applyFill="1" applyBorder="1" applyAlignment="1">
      <alignment horizontal="right" wrapText="1"/>
    </xf>
    <xf numFmtId="165" fontId="28" fillId="5" borderId="4" xfId="0" applyNumberFormat="1" applyFont="1" applyFill="1" applyBorder="1" applyAlignment="1">
      <alignment horizontal="right" vertical="center" wrapText="1"/>
    </xf>
    <xf numFmtId="0" fontId="25" fillId="5" borderId="4" xfId="0" applyFont="1" applyFill="1" applyBorder="1" applyAlignment="1">
      <alignment horizontal="center" wrapText="1"/>
    </xf>
    <xf numFmtId="165" fontId="24" fillId="5" borderId="4" xfId="0" applyNumberFormat="1" applyFont="1" applyFill="1" applyBorder="1" applyAlignment="1">
      <alignment horizontal="right" wrapText="1"/>
    </xf>
    <xf numFmtId="0" fontId="29" fillId="4" borderId="0" xfId="16" applyFont="1" applyFill="1" applyAlignment="1">
      <alignment wrapText="1"/>
    </xf>
    <xf numFmtId="0" fontId="28" fillId="4" borderId="0" xfId="16" applyFont="1" applyFill="1" applyAlignment="1">
      <alignment wrapText="1"/>
    </xf>
    <xf numFmtId="0" fontId="29" fillId="4" borderId="0" xfId="16" applyFont="1" applyFill="1"/>
    <xf numFmtId="0" fontId="28" fillId="4" borderId="1" xfId="16" applyFont="1" applyFill="1" applyBorder="1" applyAlignment="1">
      <alignment wrapText="1"/>
    </xf>
    <xf numFmtId="0" fontId="28" fillId="5" borderId="4" xfId="16" applyFont="1" applyFill="1" applyBorder="1" applyAlignment="1">
      <alignment wrapText="1"/>
    </xf>
    <xf numFmtId="0" fontId="28" fillId="5" borderId="5" xfId="16" applyFont="1" applyFill="1" applyBorder="1" applyAlignment="1">
      <alignment wrapText="1"/>
    </xf>
    <xf numFmtId="0" fontId="29" fillId="5" borderId="5" xfId="0" applyFont="1" applyFill="1" applyBorder="1" applyAlignment="1">
      <alignment horizontal="center" wrapText="1"/>
    </xf>
    <xf numFmtId="0" fontId="28" fillId="5" borderId="5" xfId="0" applyFont="1" applyFill="1" applyBorder="1"/>
    <xf numFmtId="165" fontId="28" fillId="5" borderId="5" xfId="0" applyNumberFormat="1" applyFont="1" applyFill="1" applyBorder="1"/>
    <xf numFmtId="0" fontId="30" fillId="4" borderId="0" xfId="0" applyFont="1" applyFill="1"/>
    <xf numFmtId="0" fontId="45" fillId="4" borderId="0" xfId="0" applyFont="1" applyFill="1"/>
    <xf numFmtId="165" fontId="29" fillId="7" borderId="1" xfId="0" applyNumberFormat="1" applyFont="1" applyFill="1" applyBorder="1" applyAlignment="1">
      <alignment horizontal="right"/>
    </xf>
    <xf numFmtId="165" fontId="28" fillId="7" borderId="0" xfId="0" applyNumberFormat="1" applyFont="1" applyFill="1"/>
    <xf numFmtId="165" fontId="24" fillId="5" borderId="4" xfId="0" applyNumberFormat="1" applyFont="1" applyFill="1" applyBorder="1" applyAlignment="1">
      <alignment wrapText="1"/>
    </xf>
    <xf numFmtId="0" fontId="24" fillId="5" borderId="4" xfId="0" applyFont="1" applyFill="1" applyBorder="1" applyAlignment="1">
      <alignment wrapText="1"/>
    </xf>
    <xf numFmtId="165" fontId="25" fillId="7" borderId="0" xfId="0" applyNumberFormat="1" applyFont="1" applyFill="1" applyAlignment="1">
      <alignment wrapText="1"/>
    </xf>
    <xf numFmtId="0" fontId="28" fillId="7" borderId="0" xfId="0" applyFont="1" applyFill="1" applyAlignment="1">
      <alignment wrapText="1"/>
    </xf>
    <xf numFmtId="165" fontId="29" fillId="7" borderId="1" xfId="0" applyNumberFormat="1" applyFont="1" applyFill="1" applyBorder="1" applyAlignment="1">
      <alignment wrapText="1"/>
    </xf>
    <xf numFmtId="0" fontId="26" fillId="4" borderId="0" xfId="0" applyFont="1" applyFill="1" applyAlignment="1">
      <alignment wrapText="1"/>
    </xf>
    <xf numFmtId="0" fontId="26" fillId="4" borderId="0" xfId="0" applyFont="1" applyFill="1" applyAlignment="1">
      <alignment horizontal="center" wrapText="1"/>
    </xf>
    <xf numFmtId="167" fontId="29" fillId="4" borderId="0" xfId="0" applyNumberFormat="1" applyFont="1" applyFill="1" applyAlignment="1">
      <alignment horizontal="right" wrapText="1"/>
    </xf>
    <xf numFmtId="0" fontId="29" fillId="4" borderId="1" xfId="0" applyFont="1" applyFill="1" applyBorder="1" applyAlignment="1">
      <alignment wrapText="1"/>
    </xf>
    <xf numFmtId="0" fontId="21" fillId="6" borderId="0" xfId="0" applyFont="1" applyFill="1" applyAlignment="1">
      <alignment horizontal="right" wrapText="1"/>
    </xf>
    <xf numFmtId="0" fontId="21" fillId="6" borderId="0" xfId="0" applyFont="1" applyFill="1" applyAlignment="1">
      <alignment horizontal="right"/>
    </xf>
    <xf numFmtId="165" fontId="29" fillId="4" borderId="1" xfId="0" applyNumberFormat="1" applyFont="1" applyFill="1" applyBorder="1" applyAlignment="1">
      <alignment horizontal="right"/>
    </xf>
    <xf numFmtId="165" fontId="29" fillId="4" borderId="0" xfId="0" applyNumberFormat="1" applyFont="1" applyFill="1" applyAlignment="1">
      <alignment horizontal="right"/>
    </xf>
    <xf numFmtId="0" fontId="27" fillId="6" borderId="21" xfId="0" applyFont="1" applyFill="1" applyBorder="1" applyAlignment="1">
      <alignment horizontal="right" wrapText="1"/>
    </xf>
    <xf numFmtId="165" fontId="28" fillId="5" borderId="24" xfId="0" applyNumberFormat="1" applyFont="1" applyFill="1" applyBorder="1"/>
    <xf numFmtId="0" fontId="27" fillId="6" borderId="21" xfId="0" applyFont="1" applyFill="1" applyBorder="1"/>
    <xf numFmtId="0" fontId="27" fillId="6" borderId="21" xfId="0" applyFont="1" applyFill="1" applyBorder="1" applyAlignment="1">
      <alignment horizontal="right"/>
    </xf>
    <xf numFmtId="0" fontId="27" fillId="6" borderId="23" xfId="0" applyFont="1" applyFill="1" applyBorder="1"/>
    <xf numFmtId="0" fontId="27" fillId="6" borderId="23" xfId="0" applyFont="1" applyFill="1" applyBorder="1" applyAlignment="1">
      <alignment horizontal="right"/>
    </xf>
    <xf numFmtId="0" fontId="26" fillId="6" borderId="21" xfId="0" applyFont="1" applyFill="1" applyBorder="1" applyAlignment="1">
      <alignment horizontal="right" vertical="center" wrapText="1"/>
    </xf>
    <xf numFmtId="0" fontId="29" fillId="7" borderId="0" xfId="0" applyFont="1" applyFill="1"/>
    <xf numFmtId="0" fontId="26" fillId="7" borderId="0" xfId="0" applyFont="1" applyFill="1" applyAlignment="1">
      <alignment horizontal="right" wrapText="1"/>
    </xf>
    <xf numFmtId="165" fontId="29" fillId="7" borderId="1" xfId="0" applyNumberFormat="1" applyFont="1" applyFill="1" applyBorder="1"/>
    <xf numFmtId="0" fontId="27" fillId="7" borderId="0" xfId="0" applyFont="1" applyFill="1" applyAlignment="1">
      <alignment horizontal="right"/>
    </xf>
    <xf numFmtId="0" fontId="29" fillId="7" borderId="0" xfId="0" applyFont="1" applyFill="1" applyAlignment="1">
      <alignment horizontal="right"/>
    </xf>
    <xf numFmtId="166" fontId="29" fillId="7" borderId="0" xfId="0" applyNumberFormat="1" applyFont="1" applyFill="1" applyAlignment="1">
      <alignment wrapText="1"/>
    </xf>
    <xf numFmtId="166" fontId="28" fillId="7" borderId="1" xfId="0" applyNumberFormat="1" applyFont="1" applyFill="1" applyBorder="1" applyAlignment="1">
      <alignment wrapText="1"/>
    </xf>
    <xf numFmtId="0" fontId="26" fillId="7" borderId="0" xfId="0" applyFont="1" applyFill="1" applyAlignment="1">
      <alignment horizontal="center" wrapText="1"/>
    </xf>
    <xf numFmtId="167" fontId="29" fillId="7" borderId="0" xfId="0" applyNumberFormat="1" applyFont="1" applyFill="1" applyAlignment="1">
      <alignment horizontal="right" wrapText="1"/>
    </xf>
    <xf numFmtId="165" fontId="29" fillId="7" borderId="0" xfId="0" applyNumberFormat="1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26" fillId="7" borderId="0" xfId="0" applyFont="1" applyFill="1" applyAlignment="1">
      <alignment horizontal="right" vertical="center" wrapText="1"/>
    </xf>
    <xf numFmtId="165" fontId="28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/>
    </xf>
    <xf numFmtId="166" fontId="29" fillId="7" borderId="0" xfId="0" applyNumberFormat="1" applyFont="1" applyFill="1"/>
    <xf numFmtId="166" fontId="29" fillId="7" borderId="1" xfId="0" applyNumberFormat="1" applyFont="1" applyFill="1" applyBorder="1"/>
    <xf numFmtId="166" fontId="28" fillId="7" borderId="1" xfId="0" applyNumberFormat="1" applyFont="1" applyFill="1" applyBorder="1"/>
    <xf numFmtId="165" fontId="28" fillId="7" borderId="4" xfId="0" applyNumberFormat="1" applyFont="1" applyFill="1" applyBorder="1" applyAlignment="1">
      <alignment horizontal="center" wrapText="1"/>
    </xf>
    <xf numFmtId="165" fontId="28" fillId="4" borderId="1" xfId="0" applyNumberFormat="1" applyFont="1" applyFill="1" applyBorder="1"/>
    <xf numFmtId="0" fontId="26" fillId="6" borderId="0" xfId="0" applyFont="1" applyFill="1" applyAlignment="1">
      <alignment horizontal="center" wrapText="1"/>
    </xf>
    <xf numFmtId="0" fontId="26" fillId="6" borderId="0" xfId="0" applyFont="1" applyFill="1" applyAlignment="1">
      <alignment horizontal="right" vertical="top" wrapText="1"/>
    </xf>
    <xf numFmtId="0" fontId="21" fillId="6" borderId="0" xfId="0" applyFont="1" applyFill="1"/>
    <xf numFmtId="0" fontId="21" fillId="6" borderId="0" xfId="0" applyFont="1" applyFill="1" applyAlignment="1">
      <alignment wrapText="1"/>
    </xf>
    <xf numFmtId="0" fontId="23" fillId="6" borderId="0" xfId="0" applyFont="1" applyFill="1" applyAlignment="1">
      <alignment horizontal="center" wrapText="1"/>
    </xf>
    <xf numFmtId="0" fontId="29" fillId="4" borderId="19" xfId="16" applyFont="1" applyFill="1" applyBorder="1" applyAlignment="1">
      <alignment wrapText="1"/>
    </xf>
    <xf numFmtId="0" fontId="24" fillId="7" borderId="19" xfId="0" applyFont="1" applyFill="1" applyBorder="1" applyAlignment="1">
      <alignment wrapText="1"/>
    </xf>
    <xf numFmtId="165" fontId="24" fillId="7" borderId="19" xfId="0" applyNumberFormat="1" applyFont="1" applyFill="1" applyBorder="1" applyAlignment="1">
      <alignment horizontal="right" wrapText="1"/>
    </xf>
    <xf numFmtId="0" fontId="12" fillId="4" borderId="0" xfId="0" applyFont="1" applyFill="1"/>
    <xf numFmtId="0" fontId="0" fillId="4" borderId="0" xfId="0" applyFill="1"/>
    <xf numFmtId="0" fontId="13" fillId="4" borderId="0" xfId="0" applyFont="1" applyFill="1" applyAlignment="1">
      <alignment horizontal="center" wrapText="1"/>
    </xf>
    <xf numFmtId="0" fontId="12" fillId="4" borderId="0" xfId="0" applyFont="1" applyFill="1" applyAlignment="1">
      <alignment wrapText="1"/>
    </xf>
    <xf numFmtId="0" fontId="13" fillId="4" borderId="0" xfId="0" applyFont="1" applyFill="1"/>
    <xf numFmtId="0" fontId="23" fillId="4" borderId="0" xfId="0" applyFont="1" applyFill="1" applyAlignment="1">
      <alignment horizontal="right" wrapText="1"/>
    </xf>
    <xf numFmtId="0" fontId="21" fillId="4" borderId="0" xfId="0" applyFont="1" applyFill="1" applyAlignment="1">
      <alignment wrapText="1"/>
    </xf>
    <xf numFmtId="0" fontId="23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25" fillId="4" borderId="0" xfId="0" applyFont="1" applyFill="1" applyAlignment="1">
      <alignment wrapText="1"/>
    </xf>
    <xf numFmtId="0" fontId="25" fillId="4" borderId="0" xfId="0" quotePrefix="1" applyFont="1" applyFill="1" applyAlignment="1">
      <alignment horizontal="center" wrapText="1"/>
    </xf>
    <xf numFmtId="165" fontId="25" fillId="4" borderId="0" xfId="0" applyNumberFormat="1" applyFont="1" applyFill="1" applyAlignment="1">
      <alignment wrapText="1"/>
    </xf>
    <xf numFmtId="165" fontId="12" fillId="4" borderId="0" xfId="0" applyNumberFormat="1" applyFont="1" applyFill="1" applyAlignment="1">
      <alignment wrapText="1"/>
    </xf>
    <xf numFmtId="165" fontId="12" fillId="4" borderId="0" xfId="0" applyNumberFormat="1" applyFont="1" applyFill="1"/>
    <xf numFmtId="0" fontId="25" fillId="4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25" fillId="4" borderId="19" xfId="0" applyFont="1" applyFill="1" applyBorder="1" applyAlignment="1">
      <alignment horizontal="center" wrapText="1"/>
    </xf>
    <xf numFmtId="0" fontId="25" fillId="4" borderId="19" xfId="0" applyFont="1" applyFill="1" applyBorder="1" applyAlignment="1">
      <alignment wrapText="1"/>
    </xf>
    <xf numFmtId="165" fontId="25" fillId="4" borderId="19" xfId="0" applyNumberFormat="1" applyFont="1" applyFill="1" applyBorder="1" applyAlignment="1">
      <alignment horizontal="right" wrapText="1"/>
    </xf>
    <xf numFmtId="0" fontId="28" fillId="4" borderId="0" xfId="0" applyFont="1" applyFill="1" applyAlignment="1">
      <alignment vertical="top"/>
    </xf>
    <xf numFmtId="0" fontId="29" fillId="4" borderId="0" xfId="0" applyFont="1" applyFill="1" applyAlignment="1">
      <alignment horizontal="center" wrapText="1"/>
    </xf>
    <xf numFmtId="0" fontId="27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right" vertical="center" wrapText="1"/>
    </xf>
    <xf numFmtId="0" fontId="29" fillId="4" borderId="0" xfId="0" applyFont="1" applyFill="1" applyAlignment="1">
      <alignment vertical="center" wrapText="1"/>
    </xf>
    <xf numFmtId="165" fontId="29" fillId="4" borderId="0" xfId="0" applyNumberFormat="1" applyFont="1" applyFill="1" applyAlignment="1">
      <alignment horizontal="right" vertical="center" wrapText="1"/>
    </xf>
    <xf numFmtId="165" fontId="41" fillId="4" borderId="0" xfId="0" applyNumberFormat="1" applyFont="1" applyFill="1" applyAlignment="1">
      <alignment horizontal="right" vertical="center" wrapText="1"/>
    </xf>
    <xf numFmtId="0" fontId="28" fillId="4" borderId="0" xfId="0" applyFont="1" applyFill="1" applyAlignment="1">
      <alignment vertical="center" wrapText="1"/>
    </xf>
    <xf numFmtId="0" fontId="29" fillId="4" borderId="1" xfId="0" applyFont="1" applyFill="1" applyBorder="1" applyAlignment="1">
      <alignment vertical="center" wrapText="1"/>
    </xf>
    <xf numFmtId="3" fontId="29" fillId="4" borderId="0" xfId="0" applyNumberFormat="1" applyFont="1" applyFill="1"/>
    <xf numFmtId="0" fontId="28" fillId="4" borderId="0" xfId="0" applyFont="1" applyFill="1" applyAlignment="1">
      <alignment horizontal="center" wrapText="1"/>
    </xf>
    <xf numFmtId="0" fontId="26" fillId="4" borderId="0" xfId="0" applyFont="1" applyFill="1" applyAlignment="1">
      <alignment horizontal="right" wrapText="1"/>
    </xf>
    <xf numFmtId="165" fontId="44" fillId="4" borderId="0" xfId="0" applyNumberFormat="1" applyFont="1" applyFill="1" applyAlignment="1">
      <alignment horizontal="right" wrapText="1"/>
    </xf>
    <xf numFmtId="165" fontId="28" fillId="4" borderId="0" xfId="0" applyNumberFormat="1" applyFont="1" applyFill="1" applyAlignment="1">
      <alignment horizontal="right" wrapText="1"/>
    </xf>
    <xf numFmtId="0" fontId="40" fillId="4" borderId="0" xfId="0" applyFont="1" applyFill="1" applyAlignment="1">
      <alignment wrapText="1"/>
    </xf>
    <xf numFmtId="165" fontId="29" fillId="4" borderId="1" xfId="0" applyNumberFormat="1" applyFont="1" applyFill="1" applyBorder="1" applyAlignment="1">
      <alignment horizontal="right" wrapText="1"/>
    </xf>
    <xf numFmtId="165" fontId="28" fillId="4" borderId="0" xfId="0" applyNumberFormat="1" applyFont="1" applyFill="1" applyAlignment="1">
      <alignment horizontal="right"/>
    </xf>
    <xf numFmtId="0" fontId="42" fillId="4" borderId="0" xfId="0" applyFont="1" applyFill="1" applyAlignment="1">
      <alignment horizontal="right" vertical="center" wrapText="1"/>
    </xf>
    <xf numFmtId="0" fontId="41" fillId="4" borderId="0" xfId="0" applyFont="1" applyFill="1" applyAlignment="1">
      <alignment horizontal="right" vertical="center" wrapText="1"/>
    </xf>
    <xf numFmtId="0" fontId="29" fillId="4" borderId="0" xfId="0" applyFont="1" applyFill="1" applyAlignment="1">
      <alignment horizontal="right" vertical="center" wrapText="1"/>
    </xf>
    <xf numFmtId="165" fontId="29" fillId="4" borderId="5" xfId="0" applyNumberFormat="1" applyFont="1" applyFill="1" applyBorder="1" applyAlignment="1">
      <alignment horizontal="right" vertical="center" wrapText="1"/>
    </xf>
    <xf numFmtId="0" fontId="29" fillId="4" borderId="5" xfId="0" applyFont="1" applyFill="1" applyBorder="1" applyAlignment="1">
      <alignment horizontal="right" vertical="center" wrapText="1"/>
    </xf>
    <xf numFmtId="0" fontId="30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right" vertical="center" wrapText="1"/>
    </xf>
    <xf numFmtId="0" fontId="29" fillId="4" borderId="3" xfId="0" applyFont="1" applyFill="1" applyBorder="1" applyAlignment="1">
      <alignment horizontal="right" vertical="center" wrapText="1"/>
    </xf>
    <xf numFmtId="0" fontId="26" fillId="4" borderId="0" xfId="0" applyFont="1" applyFill="1"/>
    <xf numFmtId="0" fontId="26" fillId="4" borderId="0" xfId="0" applyFont="1" applyFill="1" applyAlignment="1">
      <alignment horizontal="right"/>
    </xf>
    <xf numFmtId="165" fontId="29" fillId="4" borderId="0" xfId="0" applyNumberFormat="1" applyFont="1" applyFill="1"/>
    <xf numFmtId="0" fontId="27" fillId="4" borderId="0" xfId="0" applyFont="1" applyFill="1" applyAlignment="1">
      <alignment horizontal="right"/>
    </xf>
    <xf numFmtId="0" fontId="29" fillId="4" borderId="4" xfId="0" applyFont="1" applyFill="1" applyBorder="1"/>
    <xf numFmtId="0" fontId="27" fillId="4" borderId="0" xfId="0" applyFont="1" applyFill="1"/>
    <xf numFmtId="166" fontId="29" fillId="4" borderId="0" xfId="0" applyNumberFormat="1" applyFont="1" applyFill="1"/>
    <xf numFmtId="166" fontId="28" fillId="4" borderId="1" xfId="0" applyNumberFormat="1" applyFont="1" applyFill="1" applyBorder="1"/>
    <xf numFmtId="0" fontId="48" fillId="4" borderId="0" xfId="0" applyFont="1" applyFill="1"/>
    <xf numFmtId="166" fontId="28" fillId="4" borderId="0" xfId="0" applyNumberFormat="1" applyFont="1" applyFill="1"/>
    <xf numFmtId="0" fontId="29" fillId="4" borderId="1" xfId="0" applyFont="1" applyFill="1" applyBorder="1"/>
    <xf numFmtId="166" fontId="29" fillId="4" borderId="1" xfId="0" applyNumberFormat="1" applyFont="1" applyFill="1" applyBorder="1"/>
    <xf numFmtId="166" fontId="28" fillId="4" borderId="1" xfId="0" applyNumberFormat="1" applyFont="1" applyFill="1" applyBorder="1" applyAlignment="1">
      <alignment wrapText="1"/>
    </xf>
    <xf numFmtId="165" fontId="29" fillId="4" borderId="0" xfId="0" applyNumberFormat="1" applyFont="1" applyFill="1" applyAlignment="1">
      <alignment wrapText="1"/>
    </xf>
    <xf numFmtId="165" fontId="28" fillId="4" borderId="0" xfId="0" applyNumberFormat="1" applyFont="1" applyFill="1" applyAlignment="1">
      <alignment wrapText="1"/>
    </xf>
    <xf numFmtId="0" fontId="28" fillId="4" borderId="0" xfId="0" applyFont="1" applyFill="1" applyAlignment="1">
      <alignment horizontal="left"/>
    </xf>
    <xf numFmtId="165" fontId="29" fillId="4" borderId="0" xfId="0" applyNumberFormat="1" applyFont="1" applyFill="1" applyAlignment="1">
      <alignment horizontal="center"/>
    </xf>
    <xf numFmtId="0" fontId="29" fillId="4" borderId="0" xfId="0" applyFont="1" applyFill="1" applyAlignment="1">
      <alignment horizontal="center"/>
    </xf>
    <xf numFmtId="165" fontId="28" fillId="4" borderId="0" xfId="0" applyNumberFormat="1" applyFont="1" applyFill="1"/>
    <xf numFmtId="165" fontId="29" fillId="4" borderId="1" xfId="0" applyNumberFormat="1" applyFont="1" applyFill="1" applyBorder="1"/>
    <xf numFmtId="165" fontId="28" fillId="4" borderId="4" xfId="0" applyNumberFormat="1" applyFont="1" applyFill="1" applyBorder="1"/>
    <xf numFmtId="0" fontId="29" fillId="4" borderId="0" xfId="0" applyFont="1" applyFill="1" applyAlignment="1">
      <alignment vertical="top"/>
    </xf>
    <xf numFmtId="0" fontId="28" fillId="4" borderId="0" xfId="0" applyFont="1" applyFill="1" applyAlignment="1">
      <alignment horizontal="center" vertical="top"/>
    </xf>
    <xf numFmtId="165" fontId="28" fillId="4" borderId="0" xfId="0" applyNumberFormat="1" applyFont="1" applyFill="1" applyAlignment="1">
      <alignment vertical="top"/>
    </xf>
    <xf numFmtId="165" fontId="29" fillId="4" borderId="0" xfId="0" applyNumberFormat="1" applyFont="1" applyFill="1" applyAlignment="1">
      <alignment vertical="top"/>
    </xf>
    <xf numFmtId="165" fontId="28" fillId="4" borderId="2" xfId="0" applyNumberFormat="1" applyFont="1" applyFill="1" applyBorder="1" applyAlignment="1">
      <alignment vertical="top"/>
    </xf>
    <xf numFmtId="4" fontId="29" fillId="4" borderId="0" xfId="0" applyNumberFormat="1" applyFont="1" applyFill="1"/>
    <xf numFmtId="0" fontId="46" fillId="4" borderId="0" xfId="0" applyFont="1" applyFill="1" applyAlignment="1">
      <alignment vertical="top"/>
    </xf>
    <xf numFmtId="165" fontId="46" fillId="4" borderId="0" xfId="0" applyNumberFormat="1" applyFont="1" applyFill="1" applyAlignment="1">
      <alignment vertical="top"/>
    </xf>
    <xf numFmtId="0" fontId="35" fillId="4" borderId="0" xfId="0" applyFont="1" applyFill="1" applyAlignment="1">
      <alignment vertical="top"/>
    </xf>
    <xf numFmtId="165" fontId="43" fillId="4" borderId="0" xfId="0" applyNumberFormat="1" applyFont="1" applyFill="1" applyAlignment="1">
      <alignment vertical="top"/>
    </xf>
    <xf numFmtId="165" fontId="35" fillId="4" borderId="0" xfId="0" applyNumberFormat="1" applyFont="1" applyFill="1" applyAlignment="1">
      <alignment vertical="top"/>
    </xf>
    <xf numFmtId="0" fontId="29" fillId="4" borderId="0" xfId="0" quotePrefix="1" applyFont="1" applyFill="1"/>
    <xf numFmtId="0" fontId="33" fillId="4" borderId="0" xfId="0" applyFont="1" applyFill="1" applyAlignment="1">
      <alignment wrapText="1"/>
    </xf>
    <xf numFmtId="0" fontId="33" fillId="4" borderId="0" xfId="0" applyFont="1" applyFill="1" applyAlignment="1">
      <alignment horizontal="left"/>
    </xf>
    <xf numFmtId="0" fontId="13" fillId="4" borderId="0" xfId="0" applyFont="1" applyFill="1" applyAlignment="1">
      <alignment horizontal="left" wrapText="1" indent="12"/>
    </xf>
    <xf numFmtId="0" fontId="13" fillId="4" borderId="0" xfId="0" applyFont="1" applyFill="1" applyAlignment="1">
      <alignment horizontal="left"/>
    </xf>
    <xf numFmtId="165" fontId="28" fillId="4" borderId="1" xfId="0" applyNumberFormat="1" applyFont="1" applyFill="1" applyBorder="1" applyAlignment="1">
      <alignment wrapText="1"/>
    </xf>
    <xf numFmtId="165" fontId="13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33" fillId="4" borderId="0" xfId="0" applyFont="1" applyFill="1"/>
    <xf numFmtId="167" fontId="29" fillId="4" borderId="0" xfId="0" applyNumberFormat="1" applyFont="1" applyFill="1" applyAlignment="1">
      <alignment wrapText="1"/>
    </xf>
    <xf numFmtId="166" fontId="29" fillId="4" borderId="0" xfId="0" applyNumberFormat="1" applyFont="1" applyFill="1" applyAlignment="1">
      <alignment wrapText="1"/>
    </xf>
    <xf numFmtId="166" fontId="28" fillId="4" borderId="0" xfId="0" applyNumberFormat="1" applyFont="1" applyFill="1" applyAlignment="1">
      <alignment wrapText="1"/>
    </xf>
    <xf numFmtId="0" fontId="29" fillId="4" borderId="0" xfId="0" applyFont="1" applyFill="1" applyAlignment="1">
      <alignment horizontal="right"/>
    </xf>
    <xf numFmtId="165" fontId="28" fillId="4" borderId="1" xfId="0" applyNumberFormat="1" applyFont="1" applyFill="1" applyBorder="1" applyAlignment="1">
      <alignment horizontal="right"/>
    </xf>
    <xf numFmtId="0" fontId="29" fillId="4" borderId="1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right" wrapText="1"/>
    </xf>
    <xf numFmtId="0" fontId="13" fillId="4" borderId="0" xfId="0" applyFont="1" applyFill="1" applyAlignment="1">
      <alignment horizontal="right" wrapText="1"/>
    </xf>
    <xf numFmtId="165" fontId="44" fillId="4" borderId="0" xfId="0" applyNumberFormat="1" applyFont="1" applyFill="1" applyAlignment="1">
      <alignment horizontal="right" vertical="top" wrapText="1"/>
    </xf>
    <xf numFmtId="165" fontId="29" fillId="4" borderId="4" xfId="0" applyNumberFormat="1" applyFont="1" applyFill="1" applyBorder="1"/>
    <xf numFmtId="0" fontId="25" fillId="4" borderId="0" xfId="0" applyFont="1" applyFill="1"/>
    <xf numFmtId="0" fontId="24" fillId="4" borderId="0" xfId="0" applyFont="1" applyFill="1"/>
    <xf numFmtId="0" fontId="25" fillId="4" borderId="1" xfId="0" applyFont="1" applyFill="1" applyBorder="1"/>
    <xf numFmtId="0" fontId="24" fillId="4" borderId="4" xfId="0" applyFont="1" applyFill="1" applyBorder="1"/>
    <xf numFmtId="166" fontId="24" fillId="4" borderId="4" xfId="0" applyNumberFormat="1" applyFont="1" applyFill="1" applyBorder="1"/>
    <xf numFmtId="166" fontId="29" fillId="4" borderId="21" xfId="0" applyNumberFormat="1" applyFont="1" applyFill="1" applyBorder="1"/>
    <xf numFmtId="166" fontId="28" fillId="4" borderId="27" xfId="0" applyNumberFormat="1" applyFont="1" applyFill="1" applyBorder="1"/>
    <xf numFmtId="3" fontId="29" fillId="4" borderId="0" xfId="0" applyNumberFormat="1" applyFont="1" applyFill="1" applyAlignment="1">
      <alignment horizontal="right" vertical="center" wrapText="1"/>
    </xf>
    <xf numFmtId="0" fontId="36" fillId="4" borderId="0" xfId="0" applyFont="1" applyFill="1" applyAlignment="1">
      <alignment vertical="top" wrapText="1"/>
    </xf>
    <xf numFmtId="0" fontId="37" fillId="4" borderId="0" xfId="0" applyFont="1" applyFill="1" applyAlignment="1">
      <alignment vertical="top" wrapText="1"/>
    </xf>
    <xf numFmtId="0" fontId="39" fillId="4" borderId="0" xfId="0" applyFont="1" applyFill="1"/>
    <xf numFmtId="0" fontId="38" fillId="4" borderId="1" xfId="0" applyFont="1" applyFill="1" applyBorder="1" applyAlignment="1">
      <alignment vertical="top" wrapText="1"/>
    </xf>
    <xf numFmtId="0" fontId="36" fillId="4" borderId="1" xfId="0" applyFont="1" applyFill="1" applyBorder="1" applyAlignment="1">
      <alignment vertical="top" wrapText="1"/>
    </xf>
    <xf numFmtId="0" fontId="38" fillId="4" borderId="0" xfId="0" applyFont="1" applyFill="1" applyAlignment="1">
      <alignment vertical="top" wrapText="1"/>
    </xf>
    <xf numFmtId="0" fontId="37" fillId="4" borderId="0" xfId="0" applyFont="1" applyFill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4" borderId="0" xfId="0" applyFont="1" applyFill="1" applyAlignment="1">
      <alignment vertical="top"/>
    </xf>
    <xf numFmtId="0" fontId="38" fillId="4" borderId="0" xfId="0" applyFont="1" applyFill="1" applyAlignment="1">
      <alignment vertical="top"/>
    </xf>
    <xf numFmtId="165" fontId="29" fillId="4" borderId="19" xfId="0" applyNumberFormat="1" applyFont="1" applyFill="1" applyBorder="1"/>
    <xf numFmtId="0" fontId="29" fillId="4" borderId="0" xfId="0" applyFont="1" applyFill="1" applyAlignment="1">
      <alignment horizontal="right" wrapText="1"/>
    </xf>
    <xf numFmtId="165" fontId="29" fillId="4" borderId="1" xfId="0" applyNumberFormat="1" applyFont="1" applyFill="1" applyBorder="1" applyAlignment="1">
      <alignment wrapText="1"/>
    </xf>
    <xf numFmtId="0" fontId="29" fillId="4" borderId="4" xfId="0" applyFont="1" applyFill="1" applyBorder="1" applyAlignment="1">
      <alignment wrapText="1"/>
    </xf>
    <xf numFmtId="0" fontId="29" fillId="4" borderId="4" xfId="0" applyFont="1" applyFill="1" applyBorder="1" applyAlignment="1">
      <alignment horizontal="center" wrapText="1"/>
    </xf>
    <xf numFmtId="165" fontId="28" fillId="4" borderId="4" xfId="0" applyNumberFormat="1" applyFont="1" applyFill="1" applyBorder="1" applyAlignment="1">
      <alignment horizontal="center" vertical="top" wrapText="1"/>
    </xf>
    <xf numFmtId="0" fontId="29" fillId="4" borderId="0" xfId="0" quotePrefix="1" applyFont="1" applyFill="1" applyAlignment="1">
      <alignment horizontal="center" wrapText="1"/>
    </xf>
    <xf numFmtId="165" fontId="28" fillId="7" borderId="19" xfId="0" applyNumberFormat="1" applyFont="1" applyFill="1" applyBorder="1" applyAlignment="1">
      <alignment horizontal="right" wrapText="1"/>
    </xf>
    <xf numFmtId="165" fontId="28" fillId="7" borderId="19" xfId="0" applyNumberFormat="1" applyFont="1" applyFill="1" applyBorder="1" applyAlignment="1">
      <alignment wrapText="1"/>
    </xf>
    <xf numFmtId="165" fontId="29" fillId="7" borderId="19" xfId="0" applyNumberFormat="1" applyFont="1" applyFill="1" applyBorder="1" applyAlignment="1">
      <alignment wrapText="1"/>
    </xf>
    <xf numFmtId="165" fontId="29" fillId="7" borderId="19" xfId="0" applyNumberFormat="1" applyFont="1" applyFill="1" applyBorder="1"/>
    <xf numFmtId="166" fontId="29" fillId="7" borderId="23" xfId="0" applyNumberFormat="1" applyFont="1" applyFill="1" applyBorder="1"/>
    <xf numFmtId="166" fontId="28" fillId="7" borderId="28" xfId="0" applyNumberFormat="1" applyFont="1" applyFill="1" applyBorder="1"/>
    <xf numFmtId="0" fontId="12" fillId="4" borderId="0" xfId="0" quotePrefix="1" applyFont="1" applyFill="1" applyAlignment="1">
      <alignment horizontal="left"/>
    </xf>
    <xf numFmtId="0" fontId="12" fillId="4" borderId="0" xfId="0" quotePrefix="1" applyFont="1" applyFill="1"/>
    <xf numFmtId="43" fontId="12" fillId="4" borderId="0" xfId="3" applyFont="1" applyFill="1" applyBorder="1" applyAlignment="1"/>
    <xf numFmtId="43" fontId="12" fillId="4" borderId="0" xfId="3" applyFont="1" applyFill="1" applyBorder="1"/>
    <xf numFmtId="0" fontId="25" fillId="6" borderId="0" xfId="0" applyFont="1" applyFill="1"/>
    <xf numFmtId="166" fontId="28" fillId="7" borderId="0" xfId="0" applyNumberFormat="1" applyFont="1" applyFill="1" applyAlignment="1">
      <alignment wrapText="1"/>
    </xf>
    <xf numFmtId="165" fontId="13" fillId="7" borderId="19" xfId="0" applyNumberFormat="1" applyFont="1" applyFill="1" applyBorder="1" applyAlignment="1">
      <alignment wrapText="1"/>
    </xf>
    <xf numFmtId="0" fontId="26" fillId="6" borderId="0" xfId="0" quotePrefix="1" applyFont="1" applyFill="1"/>
    <xf numFmtId="0" fontId="28" fillId="6" borderId="0" xfId="0" applyFont="1" applyFill="1" applyAlignment="1">
      <alignment horizontal="left"/>
    </xf>
    <xf numFmtId="165" fontId="28" fillId="5" borderId="4" xfId="16" applyNumberFormat="1" applyFont="1" applyFill="1" applyBorder="1" applyAlignment="1">
      <alignment horizontal="right" wrapText="1"/>
    </xf>
    <xf numFmtId="165" fontId="28" fillId="4" borderId="1" xfId="16" applyNumberFormat="1" applyFont="1" applyFill="1" applyBorder="1" applyAlignment="1">
      <alignment horizontal="right" wrapText="1"/>
    </xf>
    <xf numFmtId="166" fontId="29" fillId="7" borderId="25" xfId="0" applyNumberFormat="1" applyFont="1" applyFill="1" applyBorder="1"/>
    <xf numFmtId="166" fontId="29" fillId="7" borderId="26" xfId="0" applyNumberFormat="1" applyFont="1" applyFill="1" applyBorder="1"/>
    <xf numFmtId="166" fontId="28" fillId="7" borderId="23" xfId="0" applyNumberFormat="1" applyFont="1" applyFill="1" applyBorder="1"/>
    <xf numFmtId="166" fontId="28" fillId="7" borderId="25" xfId="0" applyNumberFormat="1" applyFont="1" applyFill="1" applyBorder="1"/>
    <xf numFmtId="166" fontId="28" fillId="7" borderId="26" xfId="0" applyNumberFormat="1" applyFont="1" applyFill="1" applyBorder="1"/>
    <xf numFmtId="167" fontId="29" fillId="7" borderId="1" xfId="0" applyNumberFormat="1" applyFont="1" applyFill="1" applyBorder="1" applyAlignment="1">
      <alignment horizontal="right" wrapText="1"/>
    </xf>
    <xf numFmtId="0" fontId="25" fillId="0" borderId="0" xfId="0" applyFont="1"/>
    <xf numFmtId="171" fontId="29" fillId="4" borderId="0" xfId="0" applyNumberFormat="1" applyFont="1" applyFill="1" applyAlignment="1">
      <alignment horizontal="right" vertical="center" wrapText="1"/>
    </xf>
    <xf numFmtId="0" fontId="26" fillId="6" borderId="0" xfId="0" applyFont="1" applyFill="1" applyAlignment="1">
      <alignment vertical="center" wrapText="1"/>
    </xf>
    <xf numFmtId="165" fontId="24" fillId="0" borderId="1" xfId="0" applyNumberFormat="1" applyFont="1" applyBorder="1" applyAlignment="1">
      <alignment horizontal="right" wrapText="1"/>
    </xf>
    <xf numFmtId="165" fontId="24" fillId="0" borderId="1" xfId="0" applyNumberFormat="1" applyFont="1" applyBorder="1" applyAlignment="1">
      <alignment wrapText="1"/>
    </xf>
    <xf numFmtId="165" fontId="25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right" wrapText="1"/>
    </xf>
    <xf numFmtId="165" fontId="28" fillId="0" borderId="1" xfId="0" applyNumberFormat="1" applyFont="1" applyBorder="1" applyAlignment="1">
      <alignment wrapText="1"/>
    </xf>
    <xf numFmtId="165" fontId="28" fillId="0" borderId="0" xfId="0" applyNumberFormat="1" applyFont="1" applyAlignment="1">
      <alignment wrapText="1"/>
    </xf>
    <xf numFmtId="165" fontId="29" fillId="0" borderId="0" xfId="0" applyNumberFormat="1" applyFont="1" applyAlignment="1">
      <alignment horizontal="right" vertical="center" wrapText="1"/>
    </xf>
    <xf numFmtId="165" fontId="41" fillId="7" borderId="0" xfId="0" applyNumberFormat="1" applyFont="1" applyFill="1" applyAlignment="1">
      <alignment horizontal="right" vertical="center" wrapText="1"/>
    </xf>
    <xf numFmtId="165" fontId="41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wrapText="1"/>
    </xf>
    <xf numFmtId="168" fontId="29" fillId="7" borderId="0" xfId="3" applyNumberFormat="1" applyFont="1" applyFill="1"/>
    <xf numFmtId="168" fontId="29" fillId="7" borderId="0" xfId="3" applyNumberFormat="1" applyFont="1" applyFill="1" applyAlignment="1">
      <alignment vertical="top"/>
    </xf>
    <xf numFmtId="168" fontId="28" fillId="7" borderId="1" xfId="3" applyNumberFormat="1" applyFont="1" applyFill="1" applyBorder="1"/>
    <xf numFmtId="168" fontId="28" fillId="7" borderId="0" xfId="3" applyNumberFormat="1" applyFont="1" applyFill="1"/>
    <xf numFmtId="165" fontId="24" fillId="4" borderId="0" xfId="3" applyNumberFormat="1" applyFont="1" applyFill="1" applyAlignment="1">
      <alignment horizontal="right"/>
    </xf>
    <xf numFmtId="165" fontId="25" fillId="4" borderId="0" xfId="3" applyNumberFormat="1" applyFont="1" applyFill="1" applyAlignment="1">
      <alignment horizontal="right"/>
    </xf>
    <xf numFmtId="165" fontId="25" fillId="0" borderId="0" xfId="3" applyNumberFormat="1" applyFont="1" applyAlignment="1">
      <alignment horizontal="right"/>
    </xf>
    <xf numFmtId="165" fontId="25" fillId="4" borderId="1" xfId="3" applyNumberFormat="1" applyFont="1" applyFill="1" applyBorder="1" applyAlignment="1">
      <alignment horizontal="right"/>
    </xf>
    <xf numFmtId="165" fontId="24" fillId="4" borderId="4" xfId="3" applyNumberFormat="1" applyFont="1" applyFill="1" applyBorder="1"/>
    <xf numFmtId="0" fontId="36" fillId="0" borderId="0" xfId="0" applyFont="1" applyAlignment="1">
      <alignment vertical="top"/>
    </xf>
    <xf numFmtId="172" fontId="28" fillId="4" borderId="1" xfId="0" applyNumberFormat="1" applyFont="1" applyFill="1" applyBorder="1"/>
    <xf numFmtId="0" fontId="30" fillId="7" borderId="0" xfId="0" applyFont="1" applyFill="1"/>
    <xf numFmtId="0" fontId="36" fillId="0" borderId="0" xfId="0" applyFont="1"/>
    <xf numFmtId="0" fontId="37" fillId="4" borderId="0" xfId="0" applyFont="1" applyFill="1"/>
    <xf numFmtId="166" fontId="29" fillId="0" borderId="21" xfId="0" applyNumberFormat="1" applyFont="1" applyBorder="1"/>
    <xf numFmtId="0" fontId="26" fillId="0" borderId="0" xfId="0" applyFont="1" applyAlignment="1">
      <alignment horizontal="right" vertical="center" wrapText="1"/>
    </xf>
    <xf numFmtId="165" fontId="42" fillId="7" borderId="0" xfId="0" applyNumberFormat="1" applyFont="1" applyFill="1" applyAlignment="1">
      <alignment horizontal="right" vertical="center" wrapText="1"/>
    </xf>
    <xf numFmtId="168" fontId="29" fillId="0" borderId="0" xfId="3" applyNumberFormat="1" applyFont="1" applyFill="1" applyAlignment="1">
      <alignment vertical="top"/>
    </xf>
    <xf numFmtId="168" fontId="29" fillId="0" borderId="0" xfId="3" applyNumberFormat="1" applyFont="1" applyFill="1"/>
    <xf numFmtId="168" fontId="28" fillId="0" borderId="1" xfId="3" applyNumberFormat="1" applyFont="1" applyFill="1" applyBorder="1"/>
    <xf numFmtId="168" fontId="28" fillId="0" borderId="0" xfId="3" applyNumberFormat="1" applyFont="1" applyFill="1"/>
    <xf numFmtId="166" fontId="28" fillId="7" borderId="0" xfId="0" applyNumberFormat="1" applyFont="1" applyFill="1" applyAlignment="1">
      <alignment horizontal="right"/>
    </xf>
    <xf numFmtId="43" fontId="29" fillId="4" borderId="0" xfId="3" applyFont="1" applyFill="1" applyAlignment="1">
      <alignment horizontal="right" vertical="center" wrapText="1"/>
    </xf>
    <xf numFmtId="0" fontId="29" fillId="7" borderId="23" xfId="0" applyFont="1" applyFill="1" applyBorder="1"/>
    <xf numFmtId="165" fontId="28" fillId="7" borderId="23" xfId="0" applyNumberFormat="1" applyFont="1" applyFill="1" applyBorder="1"/>
    <xf numFmtId="165" fontId="29" fillId="7" borderId="23" xfId="0" applyNumberFormat="1" applyFont="1" applyFill="1" applyBorder="1"/>
    <xf numFmtId="165" fontId="29" fillId="7" borderId="23" xfId="0" applyNumberFormat="1" applyFont="1" applyFill="1" applyBorder="1" applyAlignment="1">
      <alignment horizontal="right"/>
    </xf>
    <xf numFmtId="165" fontId="28" fillId="7" borderId="25" xfId="0" applyNumberFormat="1" applyFont="1" applyFill="1" applyBorder="1" applyAlignment="1">
      <alignment horizontal="right"/>
    </xf>
    <xf numFmtId="165" fontId="28" fillId="7" borderId="23" xfId="0" applyNumberFormat="1" applyFont="1" applyFill="1" applyBorder="1" applyAlignment="1">
      <alignment horizontal="right"/>
    </xf>
    <xf numFmtId="165" fontId="29" fillId="7" borderId="26" xfId="0" applyNumberFormat="1" applyFont="1" applyFill="1" applyBorder="1"/>
    <xf numFmtId="0" fontId="77" fillId="0" borderId="0" xfId="0" applyFont="1"/>
    <xf numFmtId="0" fontId="77" fillId="4" borderId="0" xfId="0" applyFont="1" applyFill="1"/>
    <xf numFmtId="165" fontId="77" fillId="4" borderId="0" xfId="0" applyNumberFormat="1" applyFont="1" applyFill="1"/>
    <xf numFmtId="0" fontId="0" fillId="4" borderId="19" xfId="0" applyFill="1" applyBorder="1"/>
    <xf numFmtId="166" fontId="28" fillId="7" borderId="25" xfId="0" applyNumberFormat="1" applyFont="1" applyFill="1" applyBorder="1" applyAlignment="1">
      <alignment horizontal="right"/>
    </xf>
    <xf numFmtId="0" fontId="30" fillId="4" borderId="1" xfId="0" applyFont="1" applyFill="1" applyBorder="1"/>
    <xf numFmtId="0" fontId="33" fillId="0" borderId="0" xfId="0" applyFont="1" applyAlignment="1">
      <alignment vertical="center" wrapText="1"/>
    </xf>
    <xf numFmtId="43" fontId="33" fillId="0" borderId="0" xfId="195" applyFont="1" applyBorder="1" applyAlignment="1">
      <alignment horizontal="right" vertical="center" wrapText="1"/>
    </xf>
    <xf numFmtId="0" fontId="78" fillId="0" borderId="0" xfId="0" applyFont="1" applyAlignment="1">
      <alignment horizontal="left" vertical="center" indent="3"/>
    </xf>
    <xf numFmtId="0" fontId="30" fillId="4" borderId="0" xfId="0" applyFont="1" applyFill="1" applyAlignment="1">
      <alignment horizontal="right"/>
    </xf>
    <xf numFmtId="43" fontId="30" fillId="4" borderId="0" xfId="3" applyFont="1" applyFill="1"/>
    <xf numFmtId="0" fontId="12" fillId="7" borderId="0" xfId="0" applyFont="1" applyFill="1"/>
    <xf numFmtId="0" fontId="0" fillId="7" borderId="0" xfId="0" applyFill="1"/>
    <xf numFmtId="0" fontId="28" fillId="4" borderId="19" xfId="0" applyFont="1" applyFill="1" applyBorder="1"/>
    <xf numFmtId="165" fontId="29" fillId="0" borderId="1" xfId="0" applyNumberFormat="1" applyFont="1" applyBorder="1" applyAlignment="1">
      <alignment horizontal="right"/>
    </xf>
    <xf numFmtId="166" fontId="28" fillId="7" borderId="1" xfId="0" applyNumberFormat="1" applyFont="1" applyFill="1" applyBorder="1" applyAlignment="1">
      <alignment horizontal="right"/>
    </xf>
    <xf numFmtId="0" fontId="29" fillId="5" borderId="0" xfId="0" applyFont="1" applyFill="1"/>
    <xf numFmtId="166" fontId="29" fillId="5" borderId="0" xfId="0" applyNumberFormat="1" applyFont="1" applyFill="1" applyAlignment="1">
      <alignment horizontal="right" vertical="center" wrapText="1"/>
    </xf>
    <xf numFmtId="166" fontId="29" fillId="5" borderId="0" xfId="0" applyNumberFormat="1" applyFont="1" applyFill="1"/>
    <xf numFmtId="165" fontId="29" fillId="7" borderId="31" xfId="0" applyNumberFormat="1" applyFont="1" applyFill="1" applyBorder="1" applyAlignment="1">
      <alignment horizontal="right" vertical="center" wrapText="1"/>
    </xf>
    <xf numFmtId="0" fontId="29" fillId="5" borderId="0" xfId="0" applyFont="1" applyFill="1" applyAlignment="1">
      <alignment vertical="center" wrapText="1"/>
    </xf>
    <xf numFmtId="165" fontId="29" fillId="5" borderId="0" xfId="0" applyNumberFormat="1" applyFont="1" applyFill="1" applyAlignment="1">
      <alignment horizontal="right" vertical="center" wrapText="1"/>
    </xf>
    <xf numFmtId="165" fontId="29" fillId="5" borderId="31" xfId="3" applyNumberFormat="1" applyFont="1" applyFill="1" applyBorder="1" applyAlignment="1">
      <alignment horizontal="right" vertical="center" wrapText="1"/>
    </xf>
    <xf numFmtId="165" fontId="41" fillId="5" borderId="0" xfId="0" applyNumberFormat="1" applyFont="1" applyFill="1" applyAlignment="1">
      <alignment horizontal="right" vertical="center" wrapText="1"/>
    </xf>
    <xf numFmtId="166" fontId="28" fillId="7" borderId="0" xfId="0" applyNumberFormat="1" applyFont="1" applyFill="1"/>
    <xf numFmtId="172" fontId="28" fillId="7" borderId="1" xfId="0" applyNumberFormat="1" applyFont="1" applyFill="1" applyBorder="1"/>
    <xf numFmtId="165" fontId="28" fillId="7" borderId="1" xfId="16" applyNumberFormat="1" applyFont="1" applyFill="1" applyBorder="1" applyAlignment="1">
      <alignment horizontal="right" wrapText="1"/>
    </xf>
    <xf numFmtId="168" fontId="28" fillId="5" borderId="30" xfId="3" applyNumberFormat="1" applyFont="1" applyFill="1" applyBorder="1" applyAlignment="1">
      <alignment horizontal="right" vertical="center" wrapText="1"/>
    </xf>
    <xf numFmtId="168" fontId="29" fillId="4" borderId="0" xfId="3" applyNumberFormat="1" applyFont="1" applyFill="1"/>
    <xf numFmtId="0" fontId="29" fillId="7" borderId="1" xfId="0" applyFont="1" applyFill="1" applyBorder="1"/>
    <xf numFmtId="0" fontId="26" fillId="0" borderId="0" xfId="0" applyFont="1" applyAlignment="1">
      <alignment horizontal="right" wrapText="1"/>
    </xf>
    <xf numFmtId="0" fontId="28" fillId="6" borderId="0" xfId="0" applyFont="1" applyFill="1"/>
    <xf numFmtId="0" fontId="27" fillId="0" borderId="0" xfId="0" applyFont="1" applyAlignment="1">
      <alignment horizontal="right"/>
    </xf>
    <xf numFmtId="166" fontId="29" fillId="0" borderId="0" xfId="0" applyNumberFormat="1" applyFont="1" applyAlignment="1">
      <alignment horizontal="right"/>
    </xf>
    <xf numFmtId="0" fontId="28" fillId="0" borderId="1" xfId="0" applyFont="1" applyBorder="1"/>
    <xf numFmtId="165" fontId="28" fillId="0" borderId="1" xfId="0" applyNumberFormat="1" applyFont="1" applyBorder="1" applyAlignment="1">
      <alignment horizontal="right"/>
    </xf>
    <xf numFmtId="0" fontId="28" fillId="0" borderId="19" xfId="0" applyFont="1" applyBorder="1"/>
    <xf numFmtId="165" fontId="28" fillId="0" borderId="19" xfId="0" applyNumberFormat="1" applyFont="1" applyBorder="1" applyAlignment="1">
      <alignment horizontal="right"/>
    </xf>
    <xf numFmtId="165" fontId="28" fillId="5" borderId="4" xfId="0" applyNumberFormat="1" applyFont="1" applyFill="1" applyBorder="1" applyAlignment="1">
      <alignment horizontal="right"/>
    </xf>
    <xf numFmtId="166" fontId="29" fillId="7" borderId="0" xfId="0" applyNumberFormat="1" applyFont="1" applyFill="1" applyAlignment="1">
      <alignment horizontal="right"/>
    </xf>
    <xf numFmtId="165" fontId="28" fillId="7" borderId="19" xfId="0" applyNumberFormat="1" applyFont="1" applyFill="1" applyBorder="1" applyAlignment="1">
      <alignment horizontal="right"/>
    </xf>
    <xf numFmtId="165" fontId="28" fillId="5" borderId="5" xfId="0" applyNumberFormat="1" applyFont="1" applyFill="1" applyBorder="1" applyAlignment="1">
      <alignment horizontal="right"/>
    </xf>
    <xf numFmtId="0" fontId="27" fillId="6" borderId="31" xfId="0" applyFont="1" applyFill="1" applyBorder="1" applyAlignment="1">
      <alignment horizontal="right" wrapText="1"/>
    </xf>
    <xf numFmtId="0" fontId="29" fillId="4" borderId="31" xfId="0" applyFont="1" applyFill="1" applyBorder="1"/>
    <xf numFmtId="165" fontId="29" fillId="0" borderId="31" xfId="0" applyNumberFormat="1" applyFont="1" applyBorder="1" applyAlignment="1">
      <alignment horizontal="right"/>
    </xf>
    <xf numFmtId="165" fontId="29" fillId="0" borderId="32" xfId="0" applyNumberFormat="1" applyFont="1" applyBorder="1" applyAlignment="1">
      <alignment horizontal="right"/>
    </xf>
    <xf numFmtId="165" fontId="29" fillId="4" borderId="33" xfId="0" applyNumberFormat="1" applyFont="1" applyFill="1" applyBorder="1"/>
    <xf numFmtId="165" fontId="28" fillId="5" borderId="34" xfId="0" applyNumberFormat="1" applyFont="1" applyFill="1" applyBorder="1"/>
    <xf numFmtId="165" fontId="29" fillId="4" borderId="31" xfId="0" applyNumberFormat="1" applyFont="1" applyFill="1" applyBorder="1"/>
    <xf numFmtId="165" fontId="29" fillId="4" borderId="32" xfId="0" applyNumberFormat="1" applyFont="1" applyFill="1" applyBorder="1"/>
    <xf numFmtId="0" fontId="0" fillId="4" borderId="31" xfId="0" applyFill="1" applyBorder="1"/>
    <xf numFmtId="0" fontId="26" fillId="6" borderId="31" xfId="0" applyFont="1" applyFill="1" applyBorder="1" applyAlignment="1">
      <alignment horizontal="right" wrapText="1"/>
    </xf>
    <xf numFmtId="165" fontId="28" fillId="4" borderId="32" xfId="0" applyNumberFormat="1" applyFont="1" applyFill="1" applyBorder="1"/>
    <xf numFmtId="165" fontId="25" fillId="4" borderId="0" xfId="0" applyNumberFormat="1" applyFont="1" applyFill="1" applyAlignment="1">
      <alignment horizontal="right" wrapText="1"/>
    </xf>
    <xf numFmtId="0" fontId="27" fillId="0" borderId="4" xfId="0" applyFont="1" applyBorder="1" applyAlignment="1">
      <alignment horizontal="right"/>
    </xf>
    <xf numFmtId="0" fontId="27" fillId="7" borderId="4" xfId="0" applyFont="1" applyFill="1" applyBorder="1" applyAlignment="1">
      <alignment horizontal="right"/>
    </xf>
    <xf numFmtId="165" fontId="29" fillId="4" borderId="1" xfId="0" applyNumberFormat="1" applyFont="1" applyFill="1" applyBorder="1" applyAlignment="1">
      <alignment horizontal="right" vertical="center" wrapText="1"/>
    </xf>
    <xf numFmtId="165" fontId="29" fillId="0" borderId="1" xfId="0" applyNumberFormat="1" applyFont="1" applyBorder="1" applyAlignment="1">
      <alignment horizontal="right" vertical="center" wrapText="1"/>
    </xf>
    <xf numFmtId="165" fontId="29" fillId="7" borderId="32" xfId="0" applyNumberFormat="1" applyFont="1" applyFill="1" applyBorder="1" applyAlignment="1">
      <alignment horizontal="right" vertical="center" wrapText="1"/>
    </xf>
    <xf numFmtId="165" fontId="41" fillId="4" borderId="1" xfId="0" applyNumberFormat="1" applyFont="1" applyFill="1" applyBorder="1" applyAlignment="1">
      <alignment horizontal="right" vertical="center" wrapText="1"/>
    </xf>
    <xf numFmtId="165" fontId="41" fillId="0" borderId="1" xfId="0" applyNumberFormat="1" applyFont="1" applyBorder="1" applyAlignment="1">
      <alignment horizontal="right" vertical="center" wrapText="1"/>
    </xf>
    <xf numFmtId="165" fontId="41" fillId="7" borderId="1" xfId="0" applyNumberFormat="1" applyFont="1" applyFill="1" applyBorder="1" applyAlignment="1">
      <alignment horizontal="right" vertical="center" wrapText="1"/>
    </xf>
    <xf numFmtId="165" fontId="29" fillId="7" borderId="25" xfId="0" applyNumberFormat="1" applyFont="1" applyFill="1" applyBorder="1" applyAlignment="1">
      <alignment horizontal="right"/>
    </xf>
    <xf numFmtId="165" fontId="44" fillId="4" borderId="1" xfId="0" applyNumberFormat="1" applyFont="1" applyFill="1" applyBorder="1" applyAlignment="1">
      <alignment horizontal="right" vertical="top" wrapText="1"/>
    </xf>
    <xf numFmtId="0" fontId="29" fillId="4" borderId="38" xfId="0" applyFont="1" applyFill="1" applyBorder="1"/>
    <xf numFmtId="165" fontId="28" fillId="0" borderId="4" xfId="0" applyNumberFormat="1" applyFont="1" applyBorder="1" applyAlignment="1">
      <alignment wrapText="1"/>
    </xf>
    <xf numFmtId="0" fontId="33" fillId="0" borderId="0" xfId="0" applyFont="1"/>
    <xf numFmtId="165" fontId="29" fillId="4" borderId="31" xfId="0" applyNumberFormat="1" applyFont="1" applyFill="1" applyBorder="1" applyAlignment="1">
      <alignment horizontal="right"/>
    </xf>
    <xf numFmtId="165" fontId="29" fillId="0" borderId="0" xfId="0" applyNumberFormat="1" applyFont="1"/>
    <xf numFmtId="0" fontId="29" fillId="0" borderId="1" xfId="16" applyFont="1" applyBorder="1" applyAlignment="1">
      <alignment wrapText="1"/>
    </xf>
    <xf numFmtId="0" fontId="80" fillId="4" borderId="0" xfId="213" applyFont="1" applyFill="1"/>
    <xf numFmtId="0" fontId="81" fillId="4" borderId="0" xfId="214" applyFont="1" applyFill="1"/>
    <xf numFmtId="0" fontId="82" fillId="4" borderId="0" xfId="214" applyFont="1" applyFill="1"/>
    <xf numFmtId="0" fontId="83" fillId="4" borderId="0" xfId="214" applyFont="1" applyFill="1"/>
    <xf numFmtId="0" fontId="84" fillId="4" borderId="0" xfId="214" applyFont="1" applyFill="1"/>
    <xf numFmtId="0" fontId="1" fillId="4" borderId="0" xfId="214" applyFill="1"/>
    <xf numFmtId="0" fontId="1" fillId="0" borderId="0" xfId="214"/>
    <xf numFmtId="0" fontId="85" fillId="4" borderId="0" xfId="213" applyFont="1" applyFill="1"/>
    <xf numFmtId="0" fontId="86" fillId="4" borderId="0" xfId="214" applyFont="1" applyFill="1"/>
    <xf numFmtId="0" fontId="87" fillId="4" borderId="0" xfId="214" applyFont="1" applyFill="1"/>
    <xf numFmtId="0" fontId="88" fillId="4" borderId="0" xfId="214" applyFont="1" applyFill="1" applyAlignment="1">
      <alignment vertical="center"/>
    </xf>
    <xf numFmtId="0" fontId="89" fillId="4" borderId="0" xfId="214" applyFont="1" applyFill="1"/>
    <xf numFmtId="0" fontId="91" fillId="4" borderId="0" xfId="215" applyFont="1" applyFill="1"/>
    <xf numFmtId="0" fontId="92" fillId="4" borderId="0" xfId="214" applyFont="1" applyFill="1"/>
    <xf numFmtId="0" fontId="93" fillId="4" borderId="0" xfId="214" applyFont="1" applyFill="1"/>
    <xf numFmtId="0" fontId="95" fillId="4" borderId="0" xfId="216" applyFont="1" applyFill="1"/>
    <xf numFmtId="0" fontId="95" fillId="4" borderId="0" xfId="214" applyFont="1" applyFill="1"/>
    <xf numFmtId="0" fontId="96" fillId="4" borderId="0" xfId="214" applyFont="1" applyFill="1"/>
    <xf numFmtId="0" fontId="97" fillId="4" borderId="0" xfId="216" applyFont="1" applyFill="1"/>
    <xf numFmtId="0" fontId="98" fillId="4" borderId="0" xfId="214" applyFont="1" applyFill="1"/>
    <xf numFmtId="0" fontId="95" fillId="4" borderId="0" xfId="216" applyFont="1" applyFill="1" applyAlignment="1">
      <alignment horizontal="left" vertical="center"/>
    </xf>
    <xf numFmtId="0" fontId="96" fillId="4" borderId="0" xfId="216" applyFont="1" applyFill="1" applyAlignment="1">
      <alignment horizontal="left" vertical="center"/>
    </xf>
    <xf numFmtId="0" fontId="99" fillId="4" borderId="0" xfId="216" applyFont="1" applyFill="1" applyAlignment="1">
      <alignment horizontal="left" vertical="center"/>
    </xf>
    <xf numFmtId="0" fontId="95" fillId="4" borderId="0" xfId="214" applyFont="1" applyFill="1" applyAlignment="1">
      <alignment vertical="center"/>
    </xf>
    <xf numFmtId="0" fontId="98" fillId="4" borderId="0" xfId="214" applyFont="1" applyFill="1" applyAlignment="1">
      <alignment vertical="center"/>
    </xf>
    <xf numFmtId="0" fontId="93" fillId="0" borderId="0" xfId="214" applyFont="1"/>
    <xf numFmtId="0" fontId="91" fillId="4" borderId="0" xfId="214" applyFont="1" applyFill="1"/>
    <xf numFmtId="0" fontId="29" fillId="4" borderId="0" xfId="214" applyFont="1" applyFill="1"/>
    <xf numFmtId="0" fontId="100" fillId="4" borderId="0" xfId="214" applyFont="1" applyFill="1"/>
    <xf numFmtId="0" fontId="101" fillId="4" borderId="0" xfId="214" applyFont="1" applyFill="1"/>
    <xf numFmtId="0" fontId="95" fillId="4" borderId="0" xfId="214" applyFont="1" applyFill="1" applyAlignment="1">
      <alignment horizontal="left" vertical="center"/>
    </xf>
    <xf numFmtId="0" fontId="102" fillId="4" borderId="0" xfId="216" applyFont="1" applyFill="1" applyAlignment="1">
      <alignment horizontal="left" vertical="center"/>
    </xf>
    <xf numFmtId="0" fontId="103" fillId="4" borderId="0" xfId="214" applyFont="1" applyFill="1"/>
    <xf numFmtId="0" fontId="96" fillId="4" borderId="0" xfId="214" applyFont="1" applyFill="1" applyAlignment="1">
      <alignment horizontal="left" vertical="center"/>
    </xf>
    <xf numFmtId="0" fontId="27" fillId="6" borderId="37" xfId="0" applyFont="1" applyFill="1" applyBorder="1" applyAlignment="1">
      <alignment horizontal="center" vertical="center"/>
    </xf>
    <xf numFmtId="0" fontId="27" fillId="6" borderId="36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right" wrapText="1"/>
    </xf>
    <xf numFmtId="0" fontId="26" fillId="6" borderId="0" xfId="0" applyFont="1" applyFill="1" applyAlignment="1">
      <alignment horizontal="right"/>
    </xf>
    <xf numFmtId="0" fontId="27" fillId="6" borderId="0" xfId="0" applyFont="1" applyFill="1" applyAlignment="1">
      <alignment horizontal="center" vertical="top" wrapText="1"/>
    </xf>
    <xf numFmtId="0" fontId="26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0" fontId="5" fillId="4" borderId="0" xfId="179" applyFill="1" applyAlignment="1">
      <alignment horizont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7" fillId="6" borderId="31" xfId="0" applyFont="1" applyFill="1" applyBorder="1" applyAlignment="1">
      <alignment horizontal="right" wrapText="1"/>
    </xf>
    <xf numFmtId="0" fontId="26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 wrapText="1"/>
    </xf>
    <xf numFmtId="0" fontId="26" fillId="6" borderId="0" xfId="0" applyFont="1" applyFill="1" applyAlignment="1">
      <alignment horizontal="center" wrapText="1"/>
    </xf>
    <xf numFmtId="0" fontId="26" fillId="6" borderId="21" xfId="0" applyFont="1" applyFill="1" applyBorder="1" applyAlignment="1">
      <alignment horizontal="center" vertical="center" wrapText="1"/>
    </xf>
    <xf numFmtId="0" fontId="29" fillId="4" borderId="39" xfId="16" applyFont="1" applyFill="1" applyBorder="1" applyAlignment="1">
      <alignment wrapText="1"/>
    </xf>
    <xf numFmtId="0" fontId="25" fillId="4" borderId="39" xfId="0" applyFont="1" applyFill="1" applyBorder="1" applyAlignment="1">
      <alignment horizontal="center" wrapText="1"/>
    </xf>
    <xf numFmtId="0" fontId="24" fillId="7" borderId="39" xfId="0" applyFont="1" applyFill="1" applyBorder="1" applyAlignment="1">
      <alignment wrapText="1"/>
    </xf>
    <xf numFmtId="0" fontId="25" fillId="4" borderId="39" xfId="0" applyFont="1" applyFill="1" applyBorder="1" applyAlignment="1">
      <alignment wrapText="1"/>
    </xf>
    <xf numFmtId="165" fontId="24" fillId="7" borderId="39" xfId="0" applyNumberFormat="1" applyFont="1" applyFill="1" applyBorder="1" applyAlignment="1">
      <alignment horizontal="right" wrapText="1"/>
    </xf>
    <xf numFmtId="165" fontId="25" fillId="4" borderId="39" xfId="0" applyNumberFormat="1" applyFont="1" applyFill="1" applyBorder="1" applyAlignment="1">
      <alignment horizontal="right" wrapText="1"/>
    </xf>
    <xf numFmtId="0" fontId="29" fillId="4" borderId="39" xfId="0" applyFont="1" applyFill="1" applyBorder="1" applyAlignment="1">
      <alignment wrapText="1"/>
    </xf>
    <xf numFmtId="0" fontId="29" fillId="4" borderId="39" xfId="0" applyFont="1" applyFill="1" applyBorder="1" applyAlignment="1">
      <alignment horizontal="center" wrapText="1"/>
    </xf>
    <xf numFmtId="165" fontId="28" fillId="7" borderId="39" xfId="0" applyNumberFormat="1" applyFont="1" applyFill="1" applyBorder="1" applyAlignment="1">
      <alignment horizontal="right" wrapText="1"/>
    </xf>
    <xf numFmtId="165" fontId="29" fillId="4" borderId="39" xfId="0" applyNumberFormat="1" applyFont="1" applyFill="1" applyBorder="1" applyAlignment="1">
      <alignment horizontal="right" wrapText="1"/>
    </xf>
    <xf numFmtId="0" fontId="29" fillId="4" borderId="19" xfId="0" applyFont="1" applyFill="1" applyBorder="1" applyAlignment="1">
      <alignment wrapText="1"/>
    </xf>
    <xf numFmtId="0" fontId="29" fillId="4" borderId="19" xfId="0" applyFont="1" applyFill="1" applyBorder="1" applyAlignment="1">
      <alignment horizontal="center" wrapText="1"/>
    </xf>
    <xf numFmtId="165" fontId="29" fillId="4" borderId="19" xfId="0" applyNumberFormat="1" applyFont="1" applyFill="1" applyBorder="1" applyAlignment="1">
      <alignment horizontal="right" wrapText="1"/>
    </xf>
    <xf numFmtId="165" fontId="28" fillId="7" borderId="39" xfId="0" applyNumberFormat="1" applyFont="1" applyFill="1" applyBorder="1" applyAlignment="1">
      <alignment wrapText="1"/>
    </xf>
    <xf numFmtId="165" fontId="29" fillId="4" borderId="39" xfId="0" applyNumberFormat="1" applyFont="1" applyFill="1" applyBorder="1" applyAlignment="1">
      <alignment wrapText="1"/>
    </xf>
    <xf numFmtId="165" fontId="29" fillId="4" borderId="19" xfId="0" applyNumberFormat="1" applyFont="1" applyFill="1" applyBorder="1" applyAlignment="1">
      <alignment wrapText="1"/>
    </xf>
    <xf numFmtId="0" fontId="30" fillId="4" borderId="19" xfId="0" applyFont="1" applyFill="1" applyBorder="1"/>
    <xf numFmtId="165" fontId="29" fillId="7" borderId="39" xfId="0" applyNumberFormat="1" applyFont="1" applyFill="1" applyBorder="1" applyAlignment="1">
      <alignment horizontal="right" wrapText="1"/>
    </xf>
    <xf numFmtId="0" fontId="37" fillId="4" borderId="39" xfId="0" applyFont="1" applyFill="1" applyBorder="1" applyAlignment="1">
      <alignment vertical="top" wrapText="1"/>
    </xf>
    <xf numFmtId="0" fontId="36" fillId="4" borderId="39" xfId="0" applyFont="1" applyFill="1" applyBorder="1" applyAlignment="1">
      <alignment vertical="top" wrapText="1"/>
    </xf>
    <xf numFmtId="168" fontId="29" fillId="7" borderId="39" xfId="3" applyNumberFormat="1" applyFont="1" applyFill="1" applyBorder="1" applyAlignment="1">
      <alignment vertical="top"/>
    </xf>
    <xf numFmtId="168" fontId="29" fillId="0" borderId="39" xfId="3" applyNumberFormat="1" applyFont="1" applyFill="1" applyBorder="1" applyAlignment="1">
      <alignment vertical="top"/>
    </xf>
    <xf numFmtId="0" fontId="37" fillId="4" borderId="39" xfId="0" applyFont="1" applyFill="1" applyBorder="1" applyAlignment="1">
      <alignment vertical="top"/>
    </xf>
    <xf numFmtId="0" fontId="36" fillId="4" borderId="39" xfId="0" applyFont="1" applyFill="1" applyBorder="1" applyAlignment="1">
      <alignment vertical="top"/>
    </xf>
    <xf numFmtId="168" fontId="29" fillId="7" borderId="39" xfId="3" applyNumberFormat="1" applyFont="1" applyFill="1" applyBorder="1"/>
    <xf numFmtId="168" fontId="29" fillId="0" borderId="39" xfId="3" applyNumberFormat="1" applyFont="1" applyFill="1" applyBorder="1"/>
    <xf numFmtId="0" fontId="28" fillId="4" borderId="39" xfId="0" applyFont="1" applyFill="1" applyBorder="1" applyAlignment="1">
      <alignment wrapText="1"/>
    </xf>
    <xf numFmtId="165" fontId="29" fillId="7" borderId="39" xfId="0" applyNumberFormat="1" applyFont="1" applyFill="1" applyBorder="1" applyAlignment="1">
      <alignment wrapText="1"/>
    </xf>
    <xf numFmtId="0" fontId="29" fillId="0" borderId="39" xfId="0" applyFont="1" applyBorder="1"/>
    <xf numFmtId="165" fontId="29" fillId="0" borderId="39" xfId="0" applyNumberFormat="1" applyFont="1" applyBorder="1" applyAlignment="1">
      <alignment horizontal="right"/>
    </xf>
    <xf numFmtId="165" fontId="28" fillId="0" borderId="39" xfId="0" applyNumberFormat="1" applyFont="1" applyBorder="1" applyAlignment="1">
      <alignment horizontal="right"/>
    </xf>
    <xf numFmtId="165" fontId="29" fillId="7" borderId="39" xfId="0" applyNumberFormat="1" applyFont="1" applyFill="1" applyBorder="1" applyAlignment="1">
      <alignment horizontal="right"/>
    </xf>
    <xf numFmtId="166" fontId="28" fillId="7" borderId="40" xfId="0" applyNumberFormat="1" applyFont="1" applyFill="1" applyBorder="1"/>
    <xf numFmtId="166" fontId="28" fillId="4" borderId="40" xfId="0" applyNumberFormat="1" applyFont="1" applyFill="1" applyBorder="1"/>
    <xf numFmtId="0" fontId="29" fillId="4" borderId="39" xfId="0" applyFont="1" applyFill="1" applyBorder="1"/>
    <xf numFmtId="165" fontId="29" fillId="4" borderId="39" xfId="0" applyNumberFormat="1" applyFont="1" applyFill="1" applyBorder="1" applyAlignment="1">
      <alignment horizontal="right"/>
    </xf>
    <xf numFmtId="166" fontId="29" fillId="7" borderId="39" xfId="0" applyNumberFormat="1" applyFont="1" applyFill="1" applyBorder="1" applyAlignment="1">
      <alignment wrapText="1"/>
    </xf>
    <xf numFmtId="166" fontId="29" fillId="4" borderId="39" xfId="0" applyNumberFormat="1" applyFont="1" applyFill="1" applyBorder="1" applyAlignment="1">
      <alignment wrapText="1"/>
    </xf>
    <xf numFmtId="165" fontId="28" fillId="4" borderId="39" xfId="0" applyNumberFormat="1" applyFont="1" applyFill="1" applyBorder="1" applyAlignment="1">
      <alignment horizontal="right" wrapText="1"/>
    </xf>
    <xf numFmtId="0" fontId="28" fillId="5" borderId="40" xfId="0" applyFont="1" applyFill="1" applyBorder="1" applyAlignment="1">
      <alignment wrapText="1"/>
    </xf>
    <xf numFmtId="165" fontId="28" fillId="5" borderId="40" xfId="0" applyNumberFormat="1" applyFont="1" applyFill="1" applyBorder="1" applyAlignment="1">
      <alignment horizontal="right" wrapText="1"/>
    </xf>
    <xf numFmtId="165" fontId="29" fillId="7" borderId="39" xfId="0" applyNumberFormat="1" applyFont="1" applyFill="1" applyBorder="1"/>
    <xf numFmtId="165" fontId="29" fillId="4" borderId="39" xfId="0" applyNumberFormat="1" applyFont="1" applyFill="1" applyBorder="1"/>
    <xf numFmtId="0" fontId="13" fillId="4" borderId="19" xfId="0" applyFont="1" applyFill="1" applyBorder="1" applyAlignment="1">
      <alignment wrapText="1"/>
    </xf>
    <xf numFmtId="165" fontId="15" fillId="4" borderId="19" xfId="0" applyNumberFormat="1" applyFont="1" applyFill="1" applyBorder="1" applyAlignment="1">
      <alignment wrapText="1"/>
    </xf>
    <xf numFmtId="0" fontId="28" fillId="4" borderId="39" xfId="0" applyFont="1" applyFill="1" applyBorder="1"/>
    <xf numFmtId="165" fontId="28" fillId="4" borderId="39" xfId="0" applyNumberFormat="1" applyFont="1" applyFill="1" applyBorder="1"/>
    <xf numFmtId="165" fontId="28" fillId="7" borderId="39" xfId="0" applyNumberFormat="1" applyFont="1" applyFill="1" applyBorder="1"/>
    <xf numFmtId="0" fontId="29" fillId="4" borderId="19" xfId="0" applyFont="1" applyFill="1" applyBorder="1" applyAlignment="1">
      <alignment vertical="center" wrapText="1"/>
    </xf>
    <xf numFmtId="165" fontId="28" fillId="4" borderId="40" xfId="0" applyNumberFormat="1" applyFont="1" applyFill="1" applyBorder="1" applyAlignment="1">
      <alignment vertical="top"/>
    </xf>
    <xf numFmtId="0" fontId="28" fillId="5" borderId="40" xfId="0" applyFont="1" applyFill="1" applyBorder="1" applyAlignment="1">
      <alignment vertical="center" wrapText="1"/>
    </xf>
    <xf numFmtId="165" fontId="42" fillId="5" borderId="40" xfId="0" applyNumberFormat="1" applyFont="1" applyFill="1" applyBorder="1" applyAlignment="1">
      <alignment horizontal="right" vertical="center" wrapText="1"/>
    </xf>
    <xf numFmtId="166" fontId="29" fillId="7" borderId="39" xfId="0" applyNumberFormat="1" applyFont="1" applyFill="1" applyBorder="1"/>
    <xf numFmtId="166" fontId="29" fillId="4" borderId="39" xfId="0" applyNumberFormat="1" applyFont="1" applyFill="1" applyBorder="1"/>
    <xf numFmtId="166" fontId="28" fillId="7" borderId="39" xfId="0" applyNumberFormat="1" applyFont="1" applyFill="1" applyBorder="1"/>
    <xf numFmtId="166" fontId="28" fillId="4" borderId="39" xfId="0" applyNumberFormat="1" applyFont="1" applyFill="1" applyBorder="1"/>
    <xf numFmtId="165" fontId="29" fillId="0" borderId="39" xfId="0" applyNumberFormat="1" applyFont="1" applyBorder="1" applyAlignment="1">
      <alignment horizontal="right" wrapText="1"/>
    </xf>
    <xf numFmtId="0" fontId="28" fillId="4" borderId="19" xfId="0" applyFont="1" applyFill="1" applyBorder="1" applyAlignment="1">
      <alignment wrapText="1"/>
    </xf>
    <xf numFmtId="165" fontId="28" fillId="4" borderId="19" xfId="0" applyNumberFormat="1" applyFont="1" applyFill="1" applyBorder="1" applyAlignment="1">
      <alignment horizontal="right" wrapText="1"/>
    </xf>
    <xf numFmtId="0" fontId="28" fillId="4" borderId="40" xfId="0" applyFont="1" applyFill="1" applyBorder="1" applyAlignment="1">
      <alignment wrapText="1"/>
    </xf>
    <xf numFmtId="165" fontId="28" fillId="7" borderId="40" xfId="0" applyNumberFormat="1" applyFont="1" applyFill="1" applyBorder="1" applyAlignment="1">
      <alignment horizontal="right" wrapText="1"/>
    </xf>
    <xf numFmtId="165" fontId="28" fillId="4" borderId="40" xfId="0" applyNumberFormat="1" applyFont="1" applyFill="1" applyBorder="1" applyAlignment="1">
      <alignment horizontal="right" wrapText="1"/>
    </xf>
  </cellXfs>
  <cellStyles count="217">
    <cellStyle name="Accent3 2" xfId="200" xr:uid="{9CE292CB-51F9-4E46-8B4D-9E08C4C60666}"/>
    <cellStyle name="Accent3 3" xfId="193" xr:uid="{D3D0DB01-4147-40AE-8EED-8E90CB3725F7}"/>
    <cellStyle name="AVERAGE" xfId="48" xr:uid="{00000000-0005-0000-0000-000000000000}"/>
    <cellStyle name="AVERAGE 2" xfId="119" xr:uid="{00000000-0005-0000-0000-000001000000}"/>
    <cellStyle name="AVERAGE 3" xfId="162" xr:uid="{00000000-0005-0000-0000-000002000000}"/>
    <cellStyle name="AVERAGE 4" xfId="168" xr:uid="{00000000-0005-0000-0000-000003000000}"/>
    <cellStyle name="AVERAGE 5" xfId="117" xr:uid="{00000000-0005-0000-0000-000004000000}"/>
    <cellStyle name="Bad 2" xfId="1" xr:uid="{00000000-0005-0000-0000-000006000000}"/>
    <cellStyle name="Bad 3" xfId="2" xr:uid="{00000000-0005-0000-0000-000007000000}"/>
    <cellStyle name="Bad 4" xfId="28" xr:uid="{00000000-0005-0000-0000-000008000000}"/>
    <cellStyle name="Check Cell 2" xfId="198" xr:uid="{52CBD8E2-5A13-4397-A4FC-2B7316AAA1DE}"/>
    <cellStyle name="Comma" xfId="3" builtinId="3"/>
    <cellStyle name="Comma 10" xfId="195" xr:uid="{11257E05-DA21-4767-A230-0008A2B78770}"/>
    <cellStyle name="Comma 2" xfId="4" xr:uid="{00000000-0005-0000-0000-00000A000000}"/>
    <cellStyle name="Comma 2 2" xfId="18" xr:uid="{00000000-0005-0000-0000-00000B000000}"/>
    <cellStyle name="Comma 2 3" xfId="45" xr:uid="{00000000-0005-0000-0000-00000C000000}"/>
    <cellStyle name="Comma 2 4" xfId="203" xr:uid="{68E2882C-B78F-44E2-92DD-65FAE045A3AC}"/>
    <cellStyle name="Comma 3" xfId="5" xr:uid="{00000000-0005-0000-0000-00000D000000}"/>
    <cellStyle name="Comma 3 2" xfId="19" xr:uid="{00000000-0005-0000-0000-00000E000000}"/>
    <cellStyle name="Comma 3 3" xfId="49" xr:uid="{00000000-0005-0000-0000-00000F000000}"/>
    <cellStyle name="Comma 3 4" xfId="181" xr:uid="{00000000-0005-0000-0000-000010000000}"/>
    <cellStyle name="Comma 3 5" xfId="207" xr:uid="{EA14E171-935E-48EF-AF0A-3BC2F0880C7C}"/>
    <cellStyle name="Comma 4" xfId="25" xr:uid="{00000000-0005-0000-0000-000011000000}"/>
    <cellStyle name="Comma 4 2" xfId="29" xr:uid="{00000000-0005-0000-0000-000012000000}"/>
    <cellStyle name="Comma 4 3" xfId="50" xr:uid="{00000000-0005-0000-0000-000013000000}"/>
    <cellStyle name="Comma 5" xfId="51" xr:uid="{00000000-0005-0000-0000-000014000000}"/>
    <cellStyle name="Comma 6" xfId="47" xr:uid="{00000000-0005-0000-0000-000015000000}"/>
    <cellStyle name="Comma 7" xfId="97" xr:uid="{00000000-0005-0000-0000-000016000000}"/>
    <cellStyle name="Comma 8" xfId="36" xr:uid="{00000000-0005-0000-0000-000017000000}"/>
    <cellStyle name="Comma 9" xfId="180" xr:uid="{00000000-0005-0000-0000-000018000000}"/>
    <cellStyle name="COUNT" xfId="52" xr:uid="{00000000-0005-0000-0000-000019000000}"/>
    <cellStyle name="COUNT 2" xfId="100" xr:uid="{00000000-0005-0000-0000-00001A000000}"/>
    <cellStyle name="COUNT 2 2" xfId="159" xr:uid="{00000000-0005-0000-0000-00001B000000}"/>
    <cellStyle name="COUNT 2 3" xfId="170" xr:uid="{00000000-0005-0000-0000-00001C000000}"/>
    <cellStyle name="COUNT 2 4" xfId="173" xr:uid="{00000000-0005-0000-0000-00001D000000}"/>
    <cellStyle name="COUNT 2 5" xfId="176" xr:uid="{00000000-0005-0000-0000-00001E000000}"/>
    <cellStyle name="COUNT 3" xfId="121" xr:uid="{00000000-0005-0000-0000-00001F000000}"/>
    <cellStyle name="COUNT 4" xfId="163" xr:uid="{00000000-0005-0000-0000-000020000000}"/>
    <cellStyle name="COUNT 5" xfId="167" xr:uid="{00000000-0005-0000-0000-000021000000}"/>
    <cellStyle name="COUNT 6" xfId="169" xr:uid="{00000000-0005-0000-0000-000022000000}"/>
    <cellStyle name="COUNTA" xfId="53" xr:uid="{00000000-0005-0000-0000-000023000000}"/>
    <cellStyle name="COUNTA 2" xfId="101" xr:uid="{00000000-0005-0000-0000-000024000000}"/>
    <cellStyle name="COUNTA 2 2" xfId="160" xr:uid="{00000000-0005-0000-0000-000025000000}"/>
    <cellStyle name="COUNTA 2 3" xfId="171" xr:uid="{00000000-0005-0000-0000-000026000000}"/>
    <cellStyle name="COUNTA 2 4" xfId="174" xr:uid="{00000000-0005-0000-0000-000027000000}"/>
    <cellStyle name="COUNTA 2 5" xfId="177" xr:uid="{00000000-0005-0000-0000-000028000000}"/>
    <cellStyle name="COUNTA 3" xfId="122" xr:uid="{00000000-0005-0000-0000-000029000000}"/>
    <cellStyle name="COUNTA 4" xfId="164" xr:uid="{00000000-0005-0000-0000-00002A000000}"/>
    <cellStyle name="COUNTA 5" xfId="166" xr:uid="{00000000-0005-0000-0000-00002B000000}"/>
    <cellStyle name="COUNTA 6" xfId="110" xr:uid="{00000000-0005-0000-0000-00002C000000}"/>
    <cellStyle name="Currency 2" xfId="54" xr:uid="{00000000-0005-0000-0000-00002D000000}"/>
    <cellStyle name="Currency 2 2" xfId="204" xr:uid="{A252CF49-687D-4FB9-B79C-F97870130614}"/>
    <cellStyle name="Currency 3" xfId="37" xr:uid="{00000000-0005-0000-0000-00002E000000}"/>
    <cellStyle name="Currency 4" xfId="196" xr:uid="{FE3C4245-C32D-424C-8764-7F5E72CB5AA2}"/>
    <cellStyle name="Good 2" xfId="201" xr:uid="{91E750A6-B651-49A9-8590-8AE607151390}"/>
    <cellStyle name="Good 3" xfId="210" xr:uid="{607EC08D-058C-4BE4-803C-B1619BCF747A}"/>
    <cellStyle name="Good 4" xfId="191" xr:uid="{87923DDB-EAE2-4943-B9EA-CAD4D44912B5}"/>
    <cellStyle name="Heading 1 2" xfId="213" xr:uid="{8CD8F9D7-C0EC-48E4-B971-AE30283D0F48}"/>
    <cellStyle name="Heading 2 2" xfId="215" xr:uid="{27581AD9-EF33-4219-BDB2-D9D176AB404A}"/>
    <cellStyle name="Hyperlink" xfId="216" builtinId="8"/>
    <cellStyle name="Neutral 2" xfId="202" xr:uid="{CF1A6FE1-C9C8-4C94-BA1A-26B2DD78181D}"/>
    <cellStyle name="Neutral 3" xfId="192" xr:uid="{0945F774-D79A-4820-BCF4-B289DA6DAF53}"/>
    <cellStyle name="Normal" xfId="0" builtinId="0"/>
    <cellStyle name="Normal 10" xfId="32" xr:uid="{00000000-0005-0000-0000-000030000000}"/>
    <cellStyle name="Normal 10 2" xfId="67" xr:uid="{00000000-0005-0000-0000-000031000000}"/>
    <cellStyle name="Normal 10 2 2" xfId="129" xr:uid="{00000000-0005-0000-0000-000032000000}"/>
    <cellStyle name="Normal 10 3" xfId="113" xr:uid="{00000000-0005-0000-0000-000033000000}"/>
    <cellStyle name="Normal 10 3 2" xfId="211" xr:uid="{46C5E1E5-F96B-4D7D-94B5-456E7E3AC122}"/>
    <cellStyle name="Normal 11" xfId="68" xr:uid="{00000000-0005-0000-0000-000034000000}"/>
    <cellStyle name="Normal 11 2" xfId="130" xr:uid="{00000000-0005-0000-0000-000035000000}"/>
    <cellStyle name="Normal 12" xfId="69" xr:uid="{00000000-0005-0000-0000-000036000000}"/>
    <cellStyle name="Normal 12 2" xfId="131" xr:uid="{00000000-0005-0000-0000-000037000000}"/>
    <cellStyle name="Normal 13" xfId="70" xr:uid="{00000000-0005-0000-0000-000038000000}"/>
    <cellStyle name="Normal 13 2" xfId="132" xr:uid="{00000000-0005-0000-0000-000039000000}"/>
    <cellStyle name="Normal 14" xfId="71" xr:uid="{00000000-0005-0000-0000-00003A000000}"/>
    <cellStyle name="Normal 14 2" xfId="133" xr:uid="{00000000-0005-0000-0000-00003B000000}"/>
    <cellStyle name="Normal 15" xfId="72" xr:uid="{00000000-0005-0000-0000-00003C000000}"/>
    <cellStyle name="Normal 15 2" xfId="134" xr:uid="{00000000-0005-0000-0000-00003D000000}"/>
    <cellStyle name="Normal 16" xfId="73" xr:uid="{00000000-0005-0000-0000-00003E000000}"/>
    <cellStyle name="Normal 16 2" xfId="135" xr:uid="{00000000-0005-0000-0000-00003F000000}"/>
    <cellStyle name="Normal 17" xfId="74" xr:uid="{00000000-0005-0000-0000-000040000000}"/>
    <cellStyle name="Normal 17 2" xfId="136" xr:uid="{00000000-0005-0000-0000-000041000000}"/>
    <cellStyle name="Normal 18" xfId="75" xr:uid="{00000000-0005-0000-0000-000042000000}"/>
    <cellStyle name="Normal 18 2" xfId="137" xr:uid="{00000000-0005-0000-0000-000043000000}"/>
    <cellStyle name="Normal 19" xfId="76" xr:uid="{00000000-0005-0000-0000-000044000000}"/>
    <cellStyle name="Normal 19 2" xfId="138" xr:uid="{00000000-0005-0000-0000-000045000000}"/>
    <cellStyle name="Normal 2" xfId="6" xr:uid="{00000000-0005-0000-0000-000046000000}"/>
    <cellStyle name="Normal 2 2" xfId="7" xr:uid="{00000000-0005-0000-0000-000047000000}"/>
    <cellStyle name="Normal 2 2 2" xfId="21" xr:uid="{00000000-0005-0000-0000-000048000000}"/>
    <cellStyle name="Normal 2 2 2 2" xfId="105" xr:uid="{00000000-0005-0000-0000-000049000000}"/>
    <cellStyle name="Normal 2 2 3" xfId="30" xr:uid="{00000000-0005-0000-0000-00004A000000}"/>
    <cellStyle name="Normal 2 2 3 2" xfId="111" xr:uid="{00000000-0005-0000-0000-00004B000000}"/>
    <cellStyle name="Normal 2 2 4" xfId="33" xr:uid="{00000000-0005-0000-0000-00004C000000}"/>
    <cellStyle name="Normal 2 2 4 2" xfId="114" xr:uid="{00000000-0005-0000-0000-00004D000000}"/>
    <cellStyle name="Normal 2 2 5" xfId="55" xr:uid="{00000000-0005-0000-0000-00004E000000}"/>
    <cellStyle name="Normal 2 2 6" xfId="103" xr:uid="{00000000-0005-0000-0000-00004F000000}"/>
    <cellStyle name="Normal 2 3" xfId="8" xr:uid="{00000000-0005-0000-0000-000050000000}"/>
    <cellStyle name="Normal 2 3 2" xfId="190" xr:uid="{5E310839-B0E3-4B53-AEFB-F2B17A69877D}"/>
    <cellStyle name="Normal 2 4" xfId="20" xr:uid="{00000000-0005-0000-0000-000051000000}"/>
    <cellStyle name="Normal 2 4 2" xfId="208" xr:uid="{09784D13-EB88-4F4C-BDEB-56E5A637B33D}"/>
    <cellStyle name="Normal 2 5" xfId="43" xr:uid="{00000000-0005-0000-0000-000052000000}"/>
    <cellStyle name="Normal 2 5 2" xfId="118" xr:uid="{00000000-0005-0000-0000-000053000000}"/>
    <cellStyle name="Normal 2 5 3" xfId="209" xr:uid="{EDF8B668-9BBC-4E6D-B1EC-1D2E58F76D1F}"/>
    <cellStyle name="Normal 2 6" xfId="205" xr:uid="{D1B4D1C5-AEBB-4A53-A214-E08690BE4992}"/>
    <cellStyle name="Normal 20" xfId="77" xr:uid="{00000000-0005-0000-0000-000054000000}"/>
    <cellStyle name="Normal 20 2" xfId="139" xr:uid="{00000000-0005-0000-0000-000055000000}"/>
    <cellStyle name="Normal 21" xfId="78" xr:uid="{00000000-0005-0000-0000-000056000000}"/>
    <cellStyle name="Normal 21 2" xfId="140" xr:uid="{00000000-0005-0000-0000-000057000000}"/>
    <cellStyle name="Normal 212" xfId="187" xr:uid="{560A28FB-1D27-425F-BBBB-4CCC11F79DCB}"/>
    <cellStyle name="Normal 22" xfId="79" xr:uid="{00000000-0005-0000-0000-000058000000}"/>
    <cellStyle name="Normal 22 2" xfId="141" xr:uid="{00000000-0005-0000-0000-000059000000}"/>
    <cellStyle name="Normal 23" xfId="80" xr:uid="{00000000-0005-0000-0000-00005A000000}"/>
    <cellStyle name="Normal 23 2" xfId="142" xr:uid="{00000000-0005-0000-0000-00005B000000}"/>
    <cellStyle name="Normal 24" xfId="81" xr:uid="{00000000-0005-0000-0000-00005C000000}"/>
    <cellStyle name="Normal 24 2" xfId="143" xr:uid="{00000000-0005-0000-0000-00005D000000}"/>
    <cellStyle name="Normal 25" xfId="82" xr:uid="{00000000-0005-0000-0000-00005E000000}"/>
    <cellStyle name="Normal 25 2" xfId="144" xr:uid="{00000000-0005-0000-0000-00005F000000}"/>
    <cellStyle name="Normal 26" xfId="83" xr:uid="{00000000-0005-0000-0000-000060000000}"/>
    <cellStyle name="Normal 26 2" xfId="145" xr:uid="{00000000-0005-0000-0000-000061000000}"/>
    <cellStyle name="Normal 27" xfId="84" xr:uid="{00000000-0005-0000-0000-000062000000}"/>
    <cellStyle name="Normal 27 2" xfId="146" xr:uid="{00000000-0005-0000-0000-000063000000}"/>
    <cellStyle name="Normal 28" xfId="85" xr:uid="{00000000-0005-0000-0000-000064000000}"/>
    <cellStyle name="Normal 28 2" xfId="147" xr:uid="{00000000-0005-0000-0000-000065000000}"/>
    <cellStyle name="Normal 29" xfId="86" xr:uid="{00000000-0005-0000-0000-000066000000}"/>
    <cellStyle name="Normal 29 2" xfId="148" xr:uid="{00000000-0005-0000-0000-000067000000}"/>
    <cellStyle name="Normal 3" xfId="9" xr:uid="{00000000-0005-0000-0000-000068000000}"/>
    <cellStyle name="Normal 3 2" xfId="10" xr:uid="{00000000-0005-0000-0000-000069000000}"/>
    <cellStyle name="Normal 3 2 2" xfId="22" xr:uid="{00000000-0005-0000-0000-00006A000000}"/>
    <cellStyle name="Normal 3 2 3" xfId="206" xr:uid="{0F616646-EBA2-4458-BD75-51EE98A11A64}"/>
    <cellStyle name="Normal 3 3" xfId="11" xr:uid="{00000000-0005-0000-0000-00006B000000}"/>
    <cellStyle name="Normal 3 4" xfId="12" xr:uid="{00000000-0005-0000-0000-00006C000000}"/>
    <cellStyle name="Normal 3 4 2" xfId="13" xr:uid="{00000000-0005-0000-0000-00006D000000}"/>
    <cellStyle name="Normal 3 5" xfId="44" xr:uid="{00000000-0005-0000-0000-00006E000000}"/>
    <cellStyle name="Normal 3 6" xfId="189" xr:uid="{B76B3A63-14F8-4B77-A71D-9055AC7F9161}"/>
    <cellStyle name="Normal 30" xfId="87" xr:uid="{00000000-0005-0000-0000-00006F000000}"/>
    <cellStyle name="Normal 30 2" xfId="149" xr:uid="{00000000-0005-0000-0000-000070000000}"/>
    <cellStyle name="Normal 31" xfId="88" xr:uid="{00000000-0005-0000-0000-000071000000}"/>
    <cellStyle name="Normal 31 2" xfId="150" xr:uid="{00000000-0005-0000-0000-000072000000}"/>
    <cellStyle name="Normal 32" xfId="89" xr:uid="{00000000-0005-0000-0000-000073000000}"/>
    <cellStyle name="Normal 32 2" xfId="151" xr:uid="{00000000-0005-0000-0000-000074000000}"/>
    <cellStyle name="Normal 33" xfId="90" xr:uid="{00000000-0005-0000-0000-000075000000}"/>
    <cellStyle name="Normal 33 2" xfId="152" xr:uid="{00000000-0005-0000-0000-000076000000}"/>
    <cellStyle name="Normal 34" xfId="91" xr:uid="{00000000-0005-0000-0000-000077000000}"/>
    <cellStyle name="Normal 34 2" xfId="153" xr:uid="{00000000-0005-0000-0000-000078000000}"/>
    <cellStyle name="Normal 35" xfId="92" xr:uid="{00000000-0005-0000-0000-000079000000}"/>
    <cellStyle name="Normal 35 2" xfId="154" xr:uid="{00000000-0005-0000-0000-00007A000000}"/>
    <cellStyle name="Normal 36" xfId="93" xr:uid="{00000000-0005-0000-0000-00007B000000}"/>
    <cellStyle name="Normal 36 2" xfId="155" xr:uid="{00000000-0005-0000-0000-00007C000000}"/>
    <cellStyle name="Normal 37" xfId="94" xr:uid="{00000000-0005-0000-0000-00007D000000}"/>
    <cellStyle name="Normal 37 2" xfId="156" xr:uid="{00000000-0005-0000-0000-00007E000000}"/>
    <cellStyle name="Normal 38" xfId="95" xr:uid="{00000000-0005-0000-0000-00007F000000}"/>
    <cellStyle name="Normal 38 2" xfId="157" xr:uid="{00000000-0005-0000-0000-000080000000}"/>
    <cellStyle name="Normal 39" xfId="96" xr:uid="{00000000-0005-0000-0000-000081000000}"/>
    <cellStyle name="Normal 4" xfId="14" xr:uid="{00000000-0005-0000-0000-000082000000}"/>
    <cellStyle name="Normal 4 2" xfId="23" xr:uid="{00000000-0005-0000-0000-000083000000}"/>
    <cellStyle name="Normal 4 2 2" xfId="107" xr:uid="{00000000-0005-0000-0000-000084000000}"/>
    <cellStyle name="Normal 4 3" xfId="31" xr:uid="{00000000-0005-0000-0000-000085000000}"/>
    <cellStyle name="Normal 4 3 2" xfId="112" xr:uid="{00000000-0005-0000-0000-000086000000}"/>
    <cellStyle name="Normal 4 4" xfId="34" xr:uid="{00000000-0005-0000-0000-000087000000}"/>
    <cellStyle name="Normal 4 4 2" xfId="115" xr:uid="{00000000-0005-0000-0000-000088000000}"/>
    <cellStyle name="Normal 4 5" xfId="46" xr:uid="{00000000-0005-0000-0000-000089000000}"/>
    <cellStyle name="Normal 4 6" xfId="104" xr:uid="{00000000-0005-0000-0000-00008A000000}"/>
    <cellStyle name="Normal 4 7" xfId="212" xr:uid="{8E54B64F-86CC-41CE-B8B3-9A9C3D2A934F}"/>
    <cellStyle name="Normal 40" xfId="98" xr:uid="{00000000-0005-0000-0000-00008B000000}"/>
    <cellStyle name="Normal 41" xfId="99" xr:uid="{00000000-0005-0000-0000-00008C000000}"/>
    <cellStyle name="Normal 41 2" xfId="158" xr:uid="{00000000-0005-0000-0000-00008D000000}"/>
    <cellStyle name="Normal 42" xfId="35" xr:uid="{00000000-0005-0000-0000-00008E000000}"/>
    <cellStyle name="Normal 42 2" xfId="116" xr:uid="{00000000-0005-0000-0000-00008F000000}"/>
    <cellStyle name="Normal 43" xfId="179" xr:uid="{00000000-0005-0000-0000-000090000000}"/>
    <cellStyle name="Normal 44" xfId="183" xr:uid="{36D3EFC0-634B-4583-8D92-C923974C45E4}"/>
    <cellStyle name="Normal 45" xfId="186" xr:uid="{6483E548-18E9-490A-ACE7-74936430CDE3}"/>
    <cellStyle name="Normal 46" xfId="188" xr:uid="{E7EE1013-E1D0-4A84-BEBE-9A52AEFBC173}"/>
    <cellStyle name="Normal 47" xfId="214" xr:uid="{1EDB7802-9677-4826-9976-1B86BF51EDD2}"/>
    <cellStyle name="Normal 5" xfId="15" xr:uid="{00000000-0005-0000-0000-000091000000}"/>
    <cellStyle name="Normal 5 2" xfId="56" xr:uid="{00000000-0005-0000-0000-000092000000}"/>
    <cellStyle name="Normal 5 2 2" xfId="123" xr:uid="{00000000-0005-0000-0000-000093000000}"/>
    <cellStyle name="Normal 5 3" xfId="182" xr:uid="{00000000-0005-0000-0000-000094000000}"/>
    <cellStyle name="Normal 5 4" xfId="194" xr:uid="{EC04857E-774B-425B-9D12-B18270E01001}"/>
    <cellStyle name="Normal 6" xfId="16" xr:uid="{00000000-0005-0000-0000-000095000000}"/>
    <cellStyle name="Normal 6 2" xfId="63" xr:uid="{00000000-0005-0000-0000-000096000000}"/>
    <cellStyle name="Normal 6 2 2" xfId="125" xr:uid="{00000000-0005-0000-0000-000097000000}"/>
    <cellStyle name="Normal 6 3" xfId="197" xr:uid="{7DCD1D35-08C6-459F-A7EE-FA7F86B9B10A}"/>
    <cellStyle name="Normal 7" xfId="17" xr:uid="{00000000-0005-0000-0000-000098000000}"/>
    <cellStyle name="Normal 7 2" xfId="64" xr:uid="{00000000-0005-0000-0000-000099000000}"/>
    <cellStyle name="Normal 7 2 2" xfId="126" xr:uid="{00000000-0005-0000-0000-00009A000000}"/>
    <cellStyle name="Normal 8" xfId="24" xr:uid="{00000000-0005-0000-0000-00009B000000}"/>
    <cellStyle name="Normal 8 2" xfId="27" xr:uid="{00000000-0005-0000-0000-00009C000000}"/>
    <cellStyle name="Normal 8 3" xfId="65" xr:uid="{00000000-0005-0000-0000-00009D000000}"/>
    <cellStyle name="Normal 8 3 2" xfId="127" xr:uid="{00000000-0005-0000-0000-00009E000000}"/>
    <cellStyle name="Normal 8 4" xfId="108" xr:uid="{00000000-0005-0000-0000-00009F000000}"/>
    <cellStyle name="Normal 9" xfId="26" xr:uid="{00000000-0005-0000-0000-0000A0000000}"/>
    <cellStyle name="Normal 9 2" xfId="66" xr:uid="{00000000-0005-0000-0000-0000A1000000}"/>
    <cellStyle name="Normal 9 2 2" xfId="128" xr:uid="{00000000-0005-0000-0000-0000A2000000}"/>
    <cellStyle name="Normal 9 3" xfId="109" xr:uid="{00000000-0005-0000-0000-0000A3000000}"/>
    <cellStyle name="Output Amounts" xfId="42" xr:uid="{00000000-0005-0000-0000-0000A4000000}"/>
    <cellStyle name="Output Column Headings" xfId="40" xr:uid="{00000000-0005-0000-0000-0000A5000000}"/>
    <cellStyle name="Output Line Items" xfId="41" xr:uid="{00000000-0005-0000-0000-0000A6000000}"/>
    <cellStyle name="Output Line Items 2" xfId="57" xr:uid="{00000000-0005-0000-0000-0000A7000000}"/>
    <cellStyle name="Output Line Items 3" xfId="185" xr:uid="{2E178773-4B4F-40B0-B613-B67EC3EFFCE3}"/>
    <cellStyle name="Output Line Items_(2.3) Fin Statements Worksheet - June 2010 - VAGO (3 August)" xfId="58" xr:uid="{00000000-0005-0000-0000-0000A8000000}"/>
    <cellStyle name="Output Report Heading" xfId="39" xr:uid="{00000000-0005-0000-0000-0000A9000000}"/>
    <cellStyle name="Output Report Title" xfId="38" xr:uid="{00000000-0005-0000-0000-0000AA000000}"/>
    <cellStyle name="Percent 2" xfId="59" xr:uid="{00000000-0005-0000-0000-0000AB000000}"/>
    <cellStyle name="Percent 3" xfId="60" xr:uid="{00000000-0005-0000-0000-0000AC000000}"/>
    <cellStyle name="Percent 4" xfId="199" xr:uid="{C8014948-07E4-44C0-8E02-475D3BAD5FF8}"/>
    <cellStyle name="Style 1" xfId="61" xr:uid="{00000000-0005-0000-0000-0000AD000000}"/>
    <cellStyle name="SUM" xfId="62" xr:uid="{00000000-0005-0000-0000-0000AE000000}"/>
    <cellStyle name="SUM 2" xfId="102" xr:uid="{00000000-0005-0000-0000-0000AF000000}"/>
    <cellStyle name="SUM 2 2" xfId="161" xr:uid="{00000000-0005-0000-0000-0000B0000000}"/>
    <cellStyle name="SUM 2 3" xfId="172" xr:uid="{00000000-0005-0000-0000-0000B1000000}"/>
    <cellStyle name="SUM 2 4" xfId="175" xr:uid="{00000000-0005-0000-0000-0000B2000000}"/>
    <cellStyle name="SUM 2 5" xfId="178" xr:uid="{00000000-0005-0000-0000-0000B3000000}"/>
    <cellStyle name="SUM 3" xfId="124" xr:uid="{00000000-0005-0000-0000-0000B4000000}"/>
    <cellStyle name="SUM 4" xfId="165" xr:uid="{00000000-0005-0000-0000-0000B5000000}"/>
    <cellStyle name="SUM 5" xfId="106" xr:uid="{00000000-0005-0000-0000-0000B6000000}"/>
    <cellStyle name="SUM 6" xfId="120" xr:uid="{00000000-0005-0000-0000-0000B7000000}"/>
    <cellStyle name="TABLE HEADER" xfId="184" xr:uid="{4C086283-92AE-4D75-9F89-0B83364F7DC1}"/>
  </cellStyles>
  <dxfs count="0"/>
  <tableStyles count="0" defaultTableStyle="TableStyleMedium2" defaultPivotStyle="PivotStyleLight16"/>
  <colors>
    <mruColors>
      <color rgb="FFFFFF99"/>
      <color rgb="FFCCFFFF"/>
      <color rgb="FFFFFFCC"/>
      <color rgb="FFFFFF66"/>
      <color rgb="FF99FFCC"/>
      <color rgb="FFB21E7D"/>
      <color rgb="FFFF99FF"/>
      <color rgb="FF99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msteams_b6b912/Shared%20Documents/Corporate%20Performance%20Services/Annual%20Report/DPC/Datasets%20for%20publishing%20-%202023-24/DPC%202023-24%20-%20financial%20statements%20dataset.xlsx" TargetMode="External"/><Relationship Id="rId1" Type="http://schemas.openxmlformats.org/officeDocument/2006/relationships/externalLinkPath" Target="/sites/msteams_b6b912/Shared%20Documents/Corporate%20Performance%20Services/Annual%20Report/DPC/Datasets%20for%20publishing%20-%202023-24/DPC%202023-24%20-%20financial%20statements%20data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DPC OS"/>
      <sheetName val="DPC BS"/>
      <sheetName val="DPC CF"/>
      <sheetName val="DPC Equity"/>
      <sheetName val="Note 2.1 "/>
      <sheetName val="Note 2.2.1"/>
      <sheetName val="Note 2.2.2"/>
      <sheetName val="Note 3.1"/>
      <sheetName val="Note 4.3"/>
      <sheetName val="Note 5.1"/>
      <sheetName val="Note 5.1.1"/>
      <sheetName val="Note 5.1.1 (a)"/>
      <sheetName val="Note 5.2"/>
      <sheetName val="Note 5.3"/>
      <sheetName val="Note 5.4 FV Hierarchy"/>
      <sheetName val="Note 6.1 "/>
      <sheetName val="Note 6.2"/>
      <sheetName val="Note 6.3"/>
      <sheetName val="Note 6.4"/>
      <sheetName val="Note 6.5"/>
      <sheetName val="Note 7.1"/>
      <sheetName val="Note 7.1b &amp; 7.2c"/>
      <sheetName val="Note 7.2.1 &amp; 7.2.2"/>
      <sheetName val="Note 7.3"/>
      <sheetName val="Note 7.4"/>
      <sheetName val="Note 7.5"/>
      <sheetName val="Note 8.1"/>
      <sheetName val="Note 8.3 Executives"/>
      <sheetName val="Note 8.4 KMPs"/>
      <sheetName val="Note 8.5"/>
      <sheetName val="Note 8.6 "/>
      <sheetName val="Note 8.7"/>
      <sheetName val="Note 8.8 Adm Items"/>
      <sheetName val="Note 8.8 Adm Tru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FCC7-2F16-4700-B8F5-7F5DE550FDDB}">
  <dimension ref="A1:AG30"/>
  <sheetViews>
    <sheetView tabSelected="1" zoomScaleNormal="100" workbookViewId="0">
      <selection activeCell="D23" sqref="D23"/>
    </sheetView>
  </sheetViews>
  <sheetFormatPr defaultColWidth="8.83203125" defaultRowHeight="14.65"/>
  <cols>
    <col min="1" max="16384" width="8.83203125" style="400"/>
  </cols>
  <sheetData>
    <row r="1" spans="1:33" ht="21.95">
      <c r="A1" s="394" t="s">
        <v>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6"/>
      <c r="M1" s="396"/>
      <c r="N1" s="397"/>
      <c r="O1" s="397"/>
      <c r="P1" s="397"/>
      <c r="Q1" s="397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9"/>
      <c r="AF1" s="399"/>
      <c r="AG1" s="399"/>
    </row>
    <row r="2" spans="1:33" ht="19.7">
      <c r="A2" s="401" t="s">
        <v>1</v>
      </c>
      <c r="B2" s="402"/>
      <c r="C2" s="402"/>
      <c r="D2" s="403"/>
      <c r="E2" s="403"/>
      <c r="F2" s="403"/>
      <c r="G2" s="403"/>
      <c r="H2" s="403"/>
      <c r="I2" s="403"/>
      <c r="J2" s="403"/>
      <c r="K2" s="403"/>
      <c r="L2" s="397"/>
      <c r="M2" s="397"/>
      <c r="N2" s="397"/>
      <c r="O2" s="397"/>
      <c r="P2" s="397"/>
      <c r="Q2" s="397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9"/>
      <c r="AF2" s="399"/>
      <c r="AG2" s="399"/>
    </row>
    <row r="3" spans="1:33" ht="16.7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5"/>
      <c r="L3" s="405"/>
      <c r="M3" s="397"/>
      <c r="N3" s="397"/>
      <c r="O3" s="397"/>
      <c r="P3" s="397"/>
      <c r="Q3" s="397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9"/>
      <c r="AF3" s="399"/>
      <c r="AG3" s="399"/>
    </row>
    <row r="4" spans="1:33" ht="19.7">
      <c r="A4" s="406" t="s">
        <v>2</v>
      </c>
      <c r="B4" s="407"/>
      <c r="C4" s="407"/>
      <c r="D4" s="407"/>
      <c r="E4" s="408"/>
      <c r="F4" s="408"/>
      <c r="G4" s="408"/>
      <c r="H4" s="408"/>
      <c r="I4" s="408"/>
      <c r="J4" s="408"/>
      <c r="K4" s="408"/>
      <c r="L4" s="397"/>
      <c r="M4" s="397"/>
      <c r="N4" s="397"/>
      <c r="O4" s="397"/>
      <c r="P4" s="397"/>
      <c r="Q4" s="397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9"/>
      <c r="AF4" s="399"/>
      <c r="AG4" s="399"/>
    </row>
    <row r="5" spans="1:33" ht="16.7">
      <c r="A5" s="409" t="s">
        <v>3</v>
      </c>
      <c r="B5" s="410"/>
      <c r="C5" s="410"/>
      <c r="D5" s="405"/>
      <c r="E5" s="411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9"/>
      <c r="AF5" s="399"/>
      <c r="AG5" s="399"/>
    </row>
    <row r="6" spans="1:33" ht="16.7">
      <c r="A6" s="412"/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413"/>
      <c r="M6" s="413"/>
      <c r="N6" s="413"/>
      <c r="O6" s="413"/>
      <c r="P6" s="397"/>
      <c r="Q6" s="397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9"/>
      <c r="AF6" s="399"/>
      <c r="AG6" s="399"/>
    </row>
    <row r="7" spans="1:33" ht="16.7">
      <c r="A7" s="406" t="s">
        <v>4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413"/>
      <c r="M7" s="413"/>
      <c r="N7" s="413"/>
      <c r="O7" s="413"/>
      <c r="P7" s="397"/>
      <c r="Q7" s="397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9"/>
      <c r="AF7" s="399"/>
      <c r="AG7" s="399"/>
    </row>
    <row r="8" spans="1:33" ht="16.7">
      <c r="A8" s="414" t="s">
        <v>5</v>
      </c>
      <c r="B8" s="414"/>
      <c r="C8" s="414"/>
      <c r="D8" s="414"/>
      <c r="E8" s="414"/>
      <c r="F8" s="414"/>
      <c r="G8" s="414"/>
      <c r="H8" s="414"/>
      <c r="I8" s="415"/>
      <c r="J8" s="416"/>
      <c r="K8" s="411"/>
      <c r="L8" s="411"/>
      <c r="M8" s="411"/>
      <c r="N8" s="411"/>
      <c r="O8" s="411"/>
      <c r="P8" s="397"/>
      <c r="Q8" s="397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9"/>
      <c r="AF8" s="399"/>
      <c r="AG8" s="399"/>
    </row>
    <row r="9" spans="1:33" ht="16.7">
      <c r="A9" s="417" t="s">
        <v>6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1"/>
      <c r="M9" s="411"/>
      <c r="N9" s="411"/>
      <c r="O9" s="411"/>
      <c r="P9" s="397"/>
      <c r="Q9" s="397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9"/>
      <c r="AF9" s="399"/>
      <c r="AG9" s="399"/>
    </row>
    <row r="10" spans="1:33" ht="16.7">
      <c r="A10" s="418"/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397"/>
      <c r="M10" s="397"/>
      <c r="N10" s="397"/>
      <c r="O10" s="397"/>
      <c r="P10" s="397"/>
      <c r="Q10" s="397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9"/>
      <c r="AF10" s="399"/>
      <c r="AG10" s="399"/>
    </row>
    <row r="11" spans="1:33" ht="16.7">
      <c r="A11" s="419" t="s">
        <v>7</v>
      </c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9"/>
      <c r="AF11" s="399"/>
      <c r="AG11" s="399"/>
    </row>
    <row r="12" spans="1:33" ht="16.7">
      <c r="A12" s="420" t="s">
        <v>8</v>
      </c>
      <c r="B12" s="420"/>
      <c r="C12" s="397"/>
      <c r="D12" s="397"/>
      <c r="E12" s="397"/>
      <c r="F12" s="397"/>
      <c r="G12" s="397"/>
      <c r="H12" s="397"/>
      <c r="I12" s="397"/>
      <c r="J12" s="397"/>
      <c r="K12" s="397"/>
      <c r="L12" s="413"/>
      <c r="M12" s="413"/>
      <c r="N12" s="413"/>
      <c r="O12" s="413"/>
      <c r="P12" s="413"/>
      <c r="Q12" s="413"/>
      <c r="R12" s="421"/>
      <c r="S12" s="422"/>
      <c r="T12" s="423"/>
      <c r="U12" s="423"/>
      <c r="V12" s="423"/>
      <c r="W12" s="398"/>
      <c r="X12" s="398"/>
      <c r="Y12" s="398"/>
      <c r="Z12" s="398"/>
      <c r="AA12" s="398"/>
      <c r="AB12" s="398"/>
      <c r="AC12" s="398"/>
      <c r="AD12" s="398"/>
      <c r="AE12" s="399"/>
      <c r="AF12" s="399"/>
      <c r="AG12" s="399"/>
    </row>
    <row r="13" spans="1:33" ht="16.7">
      <c r="A13" s="397"/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413"/>
      <c r="M13" s="413"/>
      <c r="N13" s="413"/>
      <c r="O13" s="413"/>
      <c r="P13" s="413"/>
      <c r="Q13" s="413"/>
      <c r="R13" s="421"/>
      <c r="S13" s="422"/>
      <c r="T13" s="423"/>
      <c r="U13" s="423"/>
      <c r="V13" s="423"/>
      <c r="W13" s="398"/>
      <c r="X13" s="398"/>
      <c r="Y13" s="398"/>
      <c r="Z13" s="398"/>
      <c r="AA13" s="398"/>
      <c r="AB13" s="398"/>
      <c r="AC13" s="398"/>
      <c r="AD13" s="398"/>
      <c r="AE13" s="399"/>
      <c r="AF13" s="399"/>
      <c r="AG13" s="399"/>
    </row>
    <row r="14" spans="1:33" ht="16.7">
      <c r="A14" s="397"/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411"/>
      <c r="M14" s="411"/>
      <c r="N14" s="411"/>
      <c r="O14" s="411"/>
      <c r="P14" s="411"/>
      <c r="Q14" s="411"/>
      <c r="R14" s="423"/>
      <c r="S14" s="423"/>
      <c r="T14" s="423"/>
      <c r="U14" s="423"/>
      <c r="V14" s="423"/>
      <c r="W14" s="398"/>
      <c r="X14" s="398"/>
      <c r="Y14" s="398"/>
      <c r="Z14" s="398"/>
      <c r="AA14" s="398"/>
      <c r="AB14" s="398"/>
      <c r="AC14" s="398"/>
      <c r="AD14" s="398"/>
      <c r="AE14" s="399"/>
      <c r="AF14" s="399"/>
      <c r="AG14" s="399"/>
    </row>
    <row r="15" spans="1:33" ht="16.350000000000001">
      <c r="A15" s="417" t="s">
        <v>9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10"/>
      <c r="L15" s="411"/>
      <c r="M15" s="411"/>
      <c r="N15" s="411"/>
      <c r="O15" s="411"/>
      <c r="P15" s="411"/>
      <c r="Q15" s="411"/>
      <c r="R15" s="423"/>
      <c r="S15" s="423"/>
      <c r="T15" s="423"/>
      <c r="U15" s="423"/>
      <c r="V15" s="423"/>
      <c r="W15" s="398"/>
      <c r="X15" s="398"/>
      <c r="Y15" s="398"/>
      <c r="Z15" s="398"/>
      <c r="AA15" s="398"/>
      <c r="AB15" s="398"/>
      <c r="AC15" s="398"/>
      <c r="AD15" s="398"/>
      <c r="AE15" s="399"/>
      <c r="AF15" s="399"/>
      <c r="AG15" s="399"/>
    </row>
    <row r="16" spans="1:33" ht="16.350000000000001">
      <c r="A16" s="410" t="s">
        <v>10</v>
      </c>
      <c r="B16" s="425"/>
      <c r="C16" s="425"/>
      <c r="D16" s="425"/>
      <c r="E16" s="425"/>
      <c r="F16" s="425"/>
      <c r="G16" s="425"/>
      <c r="H16" s="425"/>
      <c r="I16" s="425"/>
      <c r="J16" s="425"/>
      <c r="K16" s="410"/>
      <c r="L16" s="411"/>
      <c r="M16" s="411"/>
      <c r="N16" s="411"/>
      <c r="O16" s="411"/>
      <c r="P16" s="411"/>
      <c r="Q16" s="411"/>
      <c r="R16" s="426"/>
      <c r="S16" s="426"/>
      <c r="T16" s="426"/>
      <c r="U16" s="426"/>
      <c r="V16" s="398"/>
      <c r="W16" s="398"/>
      <c r="X16" s="398"/>
      <c r="Y16" s="398"/>
      <c r="Z16" s="398"/>
      <c r="AA16" s="398"/>
      <c r="AB16" s="398"/>
      <c r="AC16" s="398"/>
      <c r="AD16" s="398"/>
      <c r="AE16" s="399"/>
      <c r="AF16" s="399"/>
      <c r="AG16" s="399"/>
    </row>
    <row r="17" spans="1:33" ht="16.7">
      <c r="A17" s="427"/>
      <c r="B17" s="427"/>
      <c r="C17" s="427"/>
      <c r="D17" s="427"/>
      <c r="E17" s="427"/>
      <c r="F17" s="427"/>
      <c r="G17" s="427"/>
      <c r="H17" s="427"/>
      <c r="I17" s="427"/>
      <c r="J17" s="427"/>
      <c r="K17" s="411"/>
      <c r="L17" s="397"/>
      <c r="M17" s="397"/>
      <c r="N17" s="397"/>
      <c r="O17" s="397"/>
      <c r="P17" s="397"/>
      <c r="Q17" s="397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9"/>
      <c r="AF17" s="399"/>
      <c r="AG17" s="399"/>
    </row>
    <row r="18" spans="1:33" ht="16.7">
      <c r="A18" s="424" t="s">
        <v>11</v>
      </c>
      <c r="B18" s="424"/>
      <c r="C18" s="424"/>
      <c r="D18" s="424"/>
      <c r="E18" s="424"/>
      <c r="F18" s="424"/>
      <c r="G18" s="424"/>
      <c r="H18" s="424"/>
      <c r="I18" s="424"/>
      <c r="J18" s="427"/>
      <c r="K18" s="411"/>
      <c r="L18" s="397"/>
      <c r="M18" s="397"/>
      <c r="N18" s="397"/>
      <c r="O18" s="397"/>
      <c r="P18" s="397"/>
      <c r="Q18" s="397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9"/>
      <c r="AF18" s="399"/>
      <c r="AG18" s="399"/>
    </row>
    <row r="19" spans="1:33" ht="16.7">
      <c r="A19" s="414" t="s">
        <v>12</v>
      </c>
      <c r="B19" s="414"/>
      <c r="C19" s="414"/>
      <c r="D19" s="414"/>
      <c r="E19" s="414"/>
      <c r="F19" s="414"/>
      <c r="G19" s="414"/>
      <c r="H19" s="414"/>
      <c r="I19" s="414"/>
      <c r="J19" s="416"/>
      <c r="K19" s="397"/>
      <c r="L19" s="397"/>
      <c r="M19" s="397"/>
      <c r="N19" s="397"/>
      <c r="O19" s="397"/>
      <c r="P19" s="397"/>
      <c r="Q19" s="397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9"/>
      <c r="AF19" s="399"/>
      <c r="AG19" s="399"/>
    </row>
    <row r="20" spans="1:33" ht="15.95">
      <c r="A20" s="426"/>
      <c r="B20" s="426"/>
      <c r="C20" s="426"/>
      <c r="D20" s="426"/>
      <c r="E20" s="426"/>
      <c r="F20" s="426"/>
      <c r="G20" s="426"/>
      <c r="H20" s="426"/>
      <c r="I20" s="426"/>
      <c r="J20" s="426"/>
      <c r="K20" s="398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</row>
    <row r="21" spans="1:33" ht="15.95">
      <c r="A21" s="398"/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</row>
    <row r="22" spans="1:33" ht="15.95">
      <c r="A22" s="398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</row>
    <row r="23" spans="1:33">
      <c r="A23" s="399"/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</row>
    <row r="24" spans="1:33">
      <c r="A24" s="399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</row>
    <row r="25" spans="1:33">
      <c r="A25" s="399"/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</row>
    <row r="26" spans="1:33">
      <c r="A26" s="399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</row>
    <row r="27" spans="1:33">
      <c r="A27" s="399"/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</row>
    <row r="28" spans="1:33">
      <c r="A28" s="399"/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</row>
    <row r="29" spans="1:33">
      <c r="A29" s="399"/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</row>
    <row r="30" spans="1:33">
      <c r="Y30" s="399"/>
      <c r="Z30" s="399"/>
      <c r="AA30" s="399"/>
      <c r="AB30" s="399"/>
      <c r="AC30" s="399"/>
      <c r="AD30" s="399"/>
      <c r="AE30" s="399"/>
      <c r="AF30" s="399"/>
      <c r="AG30" s="399"/>
    </row>
  </sheetData>
  <pageMargins left="0.7" right="0.7" top="0.75" bottom="0.75" header="0.3" footer="0.3"/>
  <headerFooter>
    <oddFooter>&amp;L_x000D_&amp;1#&amp;"Calibri"&amp;11&amp;K000000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7BF8-F16A-48AC-BBAA-B418C82E2EF6}">
  <sheetPr>
    <tabColor theme="0" tint="-0.14999847407452621"/>
    <pageSetUpPr fitToPage="1"/>
  </sheetPr>
  <dimension ref="A1:D12"/>
  <sheetViews>
    <sheetView showGridLines="0" workbookViewId="0">
      <selection activeCell="K38" sqref="K38"/>
    </sheetView>
  </sheetViews>
  <sheetFormatPr defaultColWidth="9.33203125" defaultRowHeight="10.7"/>
  <cols>
    <col min="1" max="1" width="74.83203125" style="86" customWidth="1"/>
    <col min="2" max="2" width="9.6640625" style="86" customWidth="1"/>
    <col min="3" max="4" width="14" style="86" customWidth="1"/>
    <col min="5" max="6" width="9.33203125" style="86"/>
    <col min="7" max="7" width="11" style="86" customWidth="1"/>
    <col min="8" max="16384" width="9.33203125" style="86"/>
  </cols>
  <sheetData>
    <row r="1" spans="1:4" ht="18" customHeight="1">
      <c r="A1" s="222" t="s">
        <v>166</v>
      </c>
    </row>
    <row r="2" spans="1:4" ht="18" customHeight="1">
      <c r="A2" s="222"/>
    </row>
    <row r="3" spans="1:4" ht="12.95">
      <c r="A3" s="32"/>
      <c r="B3" s="20"/>
      <c r="C3" s="8">
        <v>2025</v>
      </c>
      <c r="D3" s="8">
        <v>2024</v>
      </c>
    </row>
    <row r="4" spans="1:4" ht="12.95">
      <c r="A4" s="44"/>
      <c r="B4" s="8"/>
      <c r="C4" s="8" t="s">
        <v>15</v>
      </c>
      <c r="D4" s="8" t="s">
        <v>15</v>
      </c>
    </row>
    <row r="5" spans="1:4" ht="12.95">
      <c r="A5" s="69"/>
      <c r="B5" s="69"/>
      <c r="C5" s="18"/>
      <c r="D5" s="195"/>
    </row>
    <row r="6" spans="1:4" ht="12.95">
      <c r="A6" s="10" t="s">
        <v>167</v>
      </c>
      <c r="B6" s="293"/>
      <c r="C6" s="18">
        <v>170339</v>
      </c>
      <c r="D6" s="17">
        <v>160611.27731</v>
      </c>
    </row>
    <row r="7" spans="1:4" ht="12.95">
      <c r="A7" s="10" t="s">
        <v>168</v>
      </c>
      <c r="B7" s="293"/>
      <c r="C7" s="18">
        <v>4955</v>
      </c>
      <c r="D7" s="17">
        <v>9489.7226900000005</v>
      </c>
    </row>
    <row r="8" spans="1:4" ht="12.95">
      <c r="A8" s="70" t="s">
        <v>169</v>
      </c>
      <c r="B8" s="69"/>
      <c r="C8" s="18">
        <v>17291</v>
      </c>
      <c r="D8" s="195">
        <v>15124</v>
      </c>
    </row>
    <row r="9" spans="1:4" ht="12.95">
      <c r="A9" s="70" t="s">
        <v>170</v>
      </c>
      <c r="B9" s="69"/>
      <c r="C9" s="18">
        <v>126</v>
      </c>
      <c r="D9" s="195">
        <v>107</v>
      </c>
    </row>
    <row r="10" spans="1:4" ht="12.95">
      <c r="A10" s="453"/>
      <c r="B10" s="473"/>
      <c r="C10" s="474"/>
      <c r="D10" s="461"/>
    </row>
    <row r="11" spans="1:4" ht="12.95">
      <c r="A11" s="71" t="s">
        <v>171</v>
      </c>
      <c r="B11" s="71"/>
      <c r="C11" s="19">
        <v>192711</v>
      </c>
      <c r="D11" s="219">
        <v>185332</v>
      </c>
    </row>
    <row r="12" spans="1:4" s="59" customFormat="1" ht="12.95"/>
  </sheetData>
  <pageMargins left="0.35433070866141736" right="0.35433070866141736" top="0.59055118110236227" bottom="0.59055118110236227" header="0.19685039370078741" footer="0.19685039370078741"/>
  <pageSetup paperSize="9" scale="6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9C60-C3E2-4AA3-BD1F-84D4FD80532B}">
  <sheetPr>
    <tabColor theme="0" tint="-0.14999847407452621"/>
    <pageSetUpPr fitToPage="1"/>
  </sheetPr>
  <dimension ref="A1:N27"/>
  <sheetViews>
    <sheetView workbookViewId="0">
      <selection activeCell="K38" sqref="K38"/>
    </sheetView>
  </sheetViews>
  <sheetFormatPr defaultColWidth="9.33203125" defaultRowHeight="10.7"/>
  <cols>
    <col min="1" max="1" width="74.83203125" style="86" customWidth="1"/>
    <col min="2" max="2" width="9.6640625" style="86" customWidth="1"/>
    <col min="3" max="4" width="14" style="86" customWidth="1"/>
    <col min="5" max="6" width="9.33203125" style="86"/>
    <col min="7" max="7" width="11.6640625" style="86" bestFit="1" customWidth="1"/>
    <col min="8" max="13" width="9.33203125" style="86"/>
    <col min="14" max="14" width="23" style="86" bestFit="1" customWidth="1"/>
    <col min="15" max="16384" width="9.33203125" style="86"/>
  </cols>
  <sheetData>
    <row r="1" spans="1:6" s="325" customFormat="1" ht="15.95">
      <c r="A1" s="222" t="s">
        <v>172</v>
      </c>
    </row>
    <row r="2" spans="1:6" s="325" customFormat="1" ht="15.95">
      <c r="A2" s="222"/>
    </row>
    <row r="3" spans="1:6" ht="12.95">
      <c r="A3" s="32"/>
      <c r="B3" s="20"/>
      <c r="C3" s="8">
        <v>2025</v>
      </c>
      <c r="D3" s="8">
        <v>2024</v>
      </c>
    </row>
    <row r="4" spans="1:6" ht="12.95">
      <c r="A4" s="44"/>
      <c r="B4" s="8"/>
      <c r="C4" s="8" t="s">
        <v>15</v>
      </c>
      <c r="D4" s="8" t="s">
        <v>15</v>
      </c>
      <c r="F4" s="333"/>
    </row>
    <row r="5" spans="1:6" ht="12.95">
      <c r="A5" s="69"/>
      <c r="B5" s="69"/>
      <c r="C5" s="16"/>
      <c r="D5" s="196"/>
    </row>
    <row r="6" spans="1:6" ht="12.95">
      <c r="A6" s="70" t="s">
        <v>173</v>
      </c>
      <c r="C6" s="18">
        <v>62830</v>
      </c>
      <c r="D6" s="55">
        <v>69364</v>
      </c>
    </row>
    <row r="7" spans="1:6" ht="12.95">
      <c r="A7" s="161" t="s">
        <v>174</v>
      </c>
      <c r="C7" s="18">
        <v>2264</v>
      </c>
      <c r="D7" s="240">
        <v>2540</v>
      </c>
    </row>
    <row r="8" spans="1:6" ht="12.95">
      <c r="A8" s="161" t="s">
        <v>175</v>
      </c>
      <c r="C8" s="18">
        <v>5142</v>
      </c>
      <c r="D8" s="240">
        <v>5266</v>
      </c>
    </row>
    <row r="9" spans="1:6" ht="12.95">
      <c r="A9" s="161" t="s">
        <v>176</v>
      </c>
      <c r="C9" s="18">
        <v>54</v>
      </c>
      <c r="D9" s="316">
        <v>0</v>
      </c>
    </row>
    <row r="10" spans="1:6" ht="12.95">
      <c r="A10" s="161" t="s">
        <v>177</v>
      </c>
      <c r="C10" s="18">
        <v>4484</v>
      </c>
      <c r="D10" s="240">
        <v>2295</v>
      </c>
    </row>
    <row r="11" spans="1:6" ht="12.95">
      <c r="A11" s="453"/>
      <c r="B11" s="473"/>
      <c r="C11" s="474"/>
      <c r="D11" s="461"/>
    </row>
    <row r="12" spans="1:6" ht="12.95">
      <c r="A12" s="71" t="s">
        <v>178</v>
      </c>
      <c r="B12" s="71"/>
      <c r="C12" s="19">
        <v>74774</v>
      </c>
      <c r="D12" s="219">
        <v>79465</v>
      </c>
    </row>
    <row r="13" spans="1:6" ht="12.95">
      <c r="A13" s="69"/>
      <c r="B13" s="69"/>
      <c r="C13" s="289"/>
      <c r="D13" s="195"/>
    </row>
    <row r="25" spans="1:14" s="243" customForma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1:14" s="243" customForma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1:14" s="243" customForma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</sheetData>
  <pageMargins left="0.35433070866141736" right="0.35433070866141736" top="0.59055118110236227" bottom="0.59055118110236227" header="0.19685039370078741" footer="0.19685039370078741"/>
  <pageSetup paperSize="9" scale="6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7">
    <tabColor theme="0" tint="-0.14999847407452621"/>
    <pageSetUpPr fitToPage="1"/>
  </sheetPr>
  <dimension ref="A1:M113"/>
  <sheetViews>
    <sheetView showGridLines="0" zoomScaleNormal="100" workbookViewId="0">
      <selection activeCell="K38" sqref="K38"/>
    </sheetView>
  </sheetViews>
  <sheetFormatPr defaultColWidth="9.33203125" defaultRowHeight="15.95"/>
  <cols>
    <col min="1" max="1" width="66.1640625" style="325" customWidth="1"/>
    <col min="2" max="3" width="14.5" style="325" customWidth="1"/>
    <col min="4" max="5" width="17.33203125" style="325" customWidth="1"/>
    <col min="6" max="9" width="14.5" style="325" customWidth="1"/>
    <col min="10" max="11" width="21.1640625" style="325" customWidth="1"/>
    <col min="12" max="13" width="14.5" style="325" customWidth="1"/>
    <col min="14" max="16384" width="9.33203125" style="325"/>
  </cols>
  <sheetData>
    <row r="1" spans="1:13">
      <c r="A1" s="222" t="s">
        <v>179</v>
      </c>
    </row>
    <row r="3" spans="1:13" ht="66" customHeight="1">
      <c r="A3" s="355"/>
      <c r="B3" s="433" t="s">
        <v>180</v>
      </c>
      <c r="C3" s="433"/>
      <c r="D3" s="433" t="s">
        <v>181</v>
      </c>
      <c r="E3" s="433"/>
      <c r="F3" s="433" t="s">
        <v>182</v>
      </c>
      <c r="G3" s="433"/>
      <c r="H3" s="433" t="s">
        <v>183</v>
      </c>
      <c r="I3" s="433"/>
      <c r="J3" s="433" t="s">
        <v>184</v>
      </c>
      <c r="K3" s="433"/>
      <c r="L3" s="433" t="s">
        <v>185</v>
      </c>
      <c r="M3" s="433"/>
    </row>
    <row r="4" spans="1:13">
      <c r="A4" s="44"/>
      <c r="B4" s="33">
        <v>2025</v>
      </c>
      <c r="C4" s="33">
        <v>2024</v>
      </c>
      <c r="D4" s="33">
        <v>2025</v>
      </c>
      <c r="E4" s="33">
        <v>2024</v>
      </c>
      <c r="F4" s="33">
        <v>2025</v>
      </c>
      <c r="G4" s="33">
        <v>2024</v>
      </c>
      <c r="H4" s="33">
        <v>2025</v>
      </c>
      <c r="I4" s="33" t="s">
        <v>186</v>
      </c>
      <c r="J4" s="33">
        <v>2025</v>
      </c>
      <c r="K4" s="33" t="s">
        <v>186</v>
      </c>
      <c r="L4" s="33">
        <v>2025</v>
      </c>
      <c r="M4" s="33">
        <v>2024</v>
      </c>
    </row>
    <row r="5" spans="1:13">
      <c r="A5" s="44"/>
      <c r="B5" s="33" t="s">
        <v>75</v>
      </c>
      <c r="C5" s="33" t="s">
        <v>75</v>
      </c>
      <c r="D5" s="33" t="s">
        <v>75</v>
      </c>
      <c r="E5" s="33" t="s">
        <v>75</v>
      </c>
      <c r="F5" s="33" t="s">
        <v>75</v>
      </c>
      <c r="G5" s="33" t="s">
        <v>75</v>
      </c>
      <c r="H5" s="33" t="s">
        <v>75</v>
      </c>
      <c r="I5" s="33" t="s">
        <v>75</v>
      </c>
      <c r="J5" s="33" t="s">
        <v>75</v>
      </c>
      <c r="K5" s="33" t="s">
        <v>75</v>
      </c>
      <c r="L5" s="33" t="s">
        <v>75</v>
      </c>
      <c r="M5" s="33" t="s">
        <v>75</v>
      </c>
    </row>
    <row r="6" spans="1:13" ht="5.25" customHeight="1">
      <c r="A6" s="34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</row>
    <row r="7" spans="1:13">
      <c r="A7" s="36" t="s">
        <v>17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</row>
    <row r="8" spans="1:13">
      <c r="A8" s="34" t="s">
        <v>117</v>
      </c>
      <c r="B8" s="50">
        <v>8803.6668900000004</v>
      </c>
      <c r="C8" s="50">
        <v>7881.4489900000008</v>
      </c>
      <c r="D8" s="50">
        <v>23335.425609999984</v>
      </c>
      <c r="E8" s="50">
        <v>22224.602780000019</v>
      </c>
      <c r="F8" s="50">
        <v>151942.01232000024</v>
      </c>
      <c r="G8" s="50">
        <v>146510.34978000005</v>
      </c>
      <c r="H8" s="50">
        <v>0</v>
      </c>
      <c r="I8" s="50">
        <v>14173.71027999999</v>
      </c>
      <c r="J8" s="50">
        <v>41030.208440000017</v>
      </c>
      <c r="K8" s="50">
        <v>19743.053039999992</v>
      </c>
      <c r="L8" s="50">
        <v>5355.6676699999989</v>
      </c>
      <c r="M8" s="50">
        <v>7382.646300000004</v>
      </c>
    </row>
    <row r="9" spans="1:13">
      <c r="A9" s="34" t="s">
        <v>20</v>
      </c>
      <c r="B9" s="50">
        <v>0</v>
      </c>
      <c r="C9" s="50">
        <v>0</v>
      </c>
      <c r="D9" s="50">
        <v>0</v>
      </c>
      <c r="E9" s="50">
        <v>0</v>
      </c>
      <c r="F9" s="50">
        <v>124706.31894999999</v>
      </c>
      <c r="G9" s="50">
        <v>79281.725850000003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</row>
    <row r="10" spans="1:13">
      <c r="A10" s="34" t="s">
        <v>187</v>
      </c>
      <c r="B10" s="50">
        <v>0</v>
      </c>
      <c r="C10" s="50">
        <v>0</v>
      </c>
      <c r="D10" s="50">
        <v>0</v>
      </c>
      <c r="E10" s="50">
        <v>85</v>
      </c>
      <c r="F10" s="50">
        <v>1143.587</v>
      </c>
      <c r="G10" s="50">
        <v>1655</v>
      </c>
      <c r="H10" s="50">
        <v>0</v>
      </c>
      <c r="I10" s="50">
        <v>0</v>
      </c>
      <c r="J10" s="50">
        <v>11181.263999999999</v>
      </c>
      <c r="K10" s="50">
        <v>13197.494000000001</v>
      </c>
      <c r="L10" s="50">
        <v>0</v>
      </c>
      <c r="M10" s="50">
        <v>0</v>
      </c>
    </row>
    <row r="11" spans="1:13">
      <c r="A11" s="34" t="s">
        <v>22</v>
      </c>
      <c r="B11" s="50">
        <v>0</v>
      </c>
      <c r="C11" s="50">
        <v>0</v>
      </c>
      <c r="D11" s="50">
        <v>0</v>
      </c>
      <c r="E11" s="50">
        <v>0</v>
      </c>
      <c r="F11" s="50">
        <v>11232.468349999999</v>
      </c>
      <c r="G11" s="50">
        <v>11369.86285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</row>
    <row r="12" spans="1:13">
      <c r="A12" s="34" t="s">
        <v>23</v>
      </c>
      <c r="B12" s="50">
        <v>0</v>
      </c>
      <c r="C12" s="50">
        <v>0</v>
      </c>
      <c r="D12" s="50">
        <v>5736.0583800000004</v>
      </c>
      <c r="E12" s="50">
        <v>0</v>
      </c>
      <c r="F12" s="50">
        <v>437.83118000000002</v>
      </c>
      <c r="G12" s="50">
        <v>178.65</v>
      </c>
      <c r="H12" s="50">
        <v>0</v>
      </c>
      <c r="I12" s="50">
        <v>0</v>
      </c>
      <c r="J12" s="50">
        <v>247.5</v>
      </c>
      <c r="K12" s="50">
        <v>2.4837600000000002</v>
      </c>
      <c r="L12" s="50">
        <v>0</v>
      </c>
      <c r="M12" s="50">
        <v>0</v>
      </c>
    </row>
    <row r="13" spans="1:13" ht="5.25" customHeight="1">
      <c r="A13" s="475"/>
      <c r="B13" s="476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</row>
    <row r="14" spans="1:13" ht="12.6" customHeight="1">
      <c r="A14" s="358" t="s">
        <v>24</v>
      </c>
      <c r="B14" s="359">
        <v>8803.6668900000004</v>
      </c>
      <c r="C14" s="359">
        <v>7881.4489900000008</v>
      </c>
      <c r="D14" s="359">
        <v>29071.483989999986</v>
      </c>
      <c r="E14" s="359">
        <v>22309.602780000019</v>
      </c>
      <c r="F14" s="359">
        <v>289462.21780000016</v>
      </c>
      <c r="G14" s="359">
        <v>238995.58848000003</v>
      </c>
      <c r="H14" s="359">
        <v>0</v>
      </c>
      <c r="I14" s="359">
        <v>14173.71027999999</v>
      </c>
      <c r="J14" s="359">
        <v>52458.972440000012</v>
      </c>
      <c r="K14" s="359">
        <v>32943.030799999993</v>
      </c>
      <c r="L14" s="359">
        <v>5355.6676699999989</v>
      </c>
      <c r="M14" s="359">
        <v>7382.646300000004</v>
      </c>
    </row>
    <row r="15" spans="1:13" ht="5.25" customHeight="1">
      <c r="A15" s="34"/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</row>
    <row r="16" spans="1:13">
      <c r="A16" s="36" t="s">
        <v>25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</row>
    <row r="17" spans="1:13">
      <c r="A17" s="34" t="s">
        <v>26</v>
      </c>
      <c r="B17" s="50">
        <v>0</v>
      </c>
      <c r="C17" s="50">
        <v>0</v>
      </c>
      <c r="D17" s="50">
        <v>2778.0190600000001</v>
      </c>
      <c r="E17" s="50">
        <v>910.31512999999995</v>
      </c>
      <c r="F17" s="50">
        <v>154661.77877</v>
      </c>
      <c r="G17" s="50">
        <v>123443.42534</v>
      </c>
      <c r="H17" s="50">
        <v>0</v>
      </c>
      <c r="I17" s="50">
        <v>381.77499999999998</v>
      </c>
      <c r="J17" s="50">
        <v>38633.756159999997</v>
      </c>
      <c r="K17" s="50">
        <v>21017.055210000002</v>
      </c>
      <c r="L17" s="50">
        <v>0</v>
      </c>
      <c r="M17" s="50">
        <v>0</v>
      </c>
    </row>
    <row r="18" spans="1:13">
      <c r="A18" s="34" t="s">
        <v>27</v>
      </c>
      <c r="B18" s="50">
        <v>7501.3596700000007</v>
      </c>
      <c r="C18" s="50">
        <v>6521.4622900000013</v>
      </c>
      <c r="D18" s="50">
        <v>17639.504829999994</v>
      </c>
      <c r="E18" s="50">
        <v>16759.993610000009</v>
      </c>
      <c r="F18" s="50">
        <v>95512.737090000126</v>
      </c>
      <c r="G18" s="50">
        <v>82994.934970000002</v>
      </c>
      <c r="H18" s="50">
        <v>0</v>
      </c>
      <c r="I18" s="50">
        <v>9412.2673100000047</v>
      </c>
      <c r="J18" s="50">
        <v>9092.3370600000035</v>
      </c>
      <c r="K18" s="50">
        <v>3614.9291199999993</v>
      </c>
      <c r="L18" s="50">
        <v>4545.6583800000026</v>
      </c>
      <c r="M18" s="50">
        <v>5867.7609399999928</v>
      </c>
    </row>
    <row r="19" spans="1:13">
      <c r="A19" s="34" t="s">
        <v>28</v>
      </c>
      <c r="B19" s="50">
        <v>31.636759999999999</v>
      </c>
      <c r="C19" s="50">
        <v>46.420499999999997</v>
      </c>
      <c r="D19" s="50">
        <v>32.47513</v>
      </c>
      <c r="E19" s="50">
        <v>20.54504</v>
      </c>
      <c r="F19" s="50">
        <v>3629.3517499999998</v>
      </c>
      <c r="G19" s="50">
        <v>3257.0630299999975</v>
      </c>
      <c r="H19" s="50">
        <v>0</v>
      </c>
      <c r="I19" s="50">
        <v>10.019110000000016</v>
      </c>
      <c r="J19" s="50">
        <v>20.861510000000003</v>
      </c>
      <c r="K19" s="50">
        <v>6.6069700000000005</v>
      </c>
      <c r="L19" s="50">
        <v>8.0418800000000008</v>
      </c>
      <c r="M19" s="50">
        <v>3.4765799999999998</v>
      </c>
    </row>
    <row r="20" spans="1:13">
      <c r="A20" s="34" t="s">
        <v>30</v>
      </c>
      <c r="B20" s="50">
        <v>0</v>
      </c>
      <c r="C20" s="50">
        <v>0</v>
      </c>
      <c r="D20" s="50">
        <v>5.9037299999999995</v>
      </c>
      <c r="E20" s="50">
        <v>1.3120799999999999</v>
      </c>
      <c r="F20" s="50">
        <v>165.96091000000001</v>
      </c>
      <c r="G20" s="50">
        <v>2.9012899999999999</v>
      </c>
      <c r="H20" s="50">
        <v>0</v>
      </c>
      <c r="I20" s="50">
        <v>0.69306999999999996</v>
      </c>
      <c r="J20" s="50">
        <v>4.4674199999999997</v>
      </c>
      <c r="K20" s="50">
        <v>0.60591000000000006</v>
      </c>
      <c r="L20" s="50">
        <v>2.3843300000000007</v>
      </c>
      <c r="M20" s="50">
        <v>0</v>
      </c>
    </row>
    <row r="21" spans="1:13">
      <c r="A21" s="34" t="s">
        <v>31</v>
      </c>
      <c r="B21" s="50">
        <v>1270.67046</v>
      </c>
      <c r="C21" s="50">
        <v>1309.8449599999999</v>
      </c>
      <c r="D21" s="50">
        <v>3689.5913799999998</v>
      </c>
      <c r="E21" s="50">
        <v>4569.5276000000003</v>
      </c>
      <c r="F21" s="50">
        <v>38724.960859999934</v>
      </c>
      <c r="G21" s="50">
        <v>30012.144309999989</v>
      </c>
      <c r="H21" s="50">
        <v>0</v>
      </c>
      <c r="I21" s="50">
        <v>4368.9557900000054</v>
      </c>
      <c r="J21" s="50">
        <v>4460.0502899999992</v>
      </c>
      <c r="K21" s="50">
        <v>8303.7243000000035</v>
      </c>
      <c r="L21" s="50">
        <v>799.17705999999987</v>
      </c>
      <c r="M21" s="50">
        <v>1510.9607799999985</v>
      </c>
    </row>
    <row r="22" spans="1:13" ht="5.25" customHeight="1">
      <c r="A22" s="475"/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</row>
    <row r="23" spans="1:13" ht="15" customHeight="1">
      <c r="A23" s="358" t="s">
        <v>32</v>
      </c>
      <c r="B23" s="359">
        <v>8803.6668900000004</v>
      </c>
      <c r="C23" s="359">
        <v>7877.7277500000018</v>
      </c>
      <c r="D23" s="359">
        <v>24145.494129999992</v>
      </c>
      <c r="E23" s="359">
        <v>22261.69346000001</v>
      </c>
      <c r="F23" s="359">
        <v>292694.78938000009</v>
      </c>
      <c r="G23" s="359">
        <v>239710.46893999999</v>
      </c>
      <c r="H23" s="359">
        <v>0</v>
      </c>
      <c r="I23" s="359">
        <v>14173.710280000008</v>
      </c>
      <c r="J23" s="359">
        <v>52211.472440000005</v>
      </c>
      <c r="K23" s="359">
        <v>32942.921510000007</v>
      </c>
      <c r="L23" s="359">
        <v>5355.2616500000022</v>
      </c>
      <c r="M23" s="359">
        <v>7382.6140899999909</v>
      </c>
    </row>
    <row r="24" spans="1:13" ht="5.25" customHeight="1" thickBot="1">
      <c r="A24" s="360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</row>
    <row r="25" spans="1:13" ht="16.350000000000001" thickBot="1">
      <c r="A25" s="47" t="s">
        <v>33</v>
      </c>
      <c r="B25" s="362">
        <v>0</v>
      </c>
      <c r="C25" s="362">
        <v>3.7212399999989429</v>
      </c>
      <c r="D25" s="362">
        <v>4925.9898599999942</v>
      </c>
      <c r="E25" s="362">
        <v>47.909320000009757</v>
      </c>
      <c r="F25" s="362">
        <v>-3232.5715799999307</v>
      </c>
      <c r="G25" s="362">
        <v>-714.88045999995666</v>
      </c>
      <c r="H25" s="362">
        <v>0</v>
      </c>
      <c r="I25" s="362">
        <v>0</v>
      </c>
      <c r="J25" s="362">
        <v>247.50000000000728</v>
      </c>
      <c r="K25" s="362">
        <v>0</v>
      </c>
      <c r="L25" s="362">
        <v>0</v>
      </c>
      <c r="M25" s="362">
        <v>0</v>
      </c>
    </row>
    <row r="26" spans="1:13" ht="5.25" customHeight="1">
      <c r="A26" s="34"/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</row>
    <row r="27" spans="1:13">
      <c r="A27" s="36" t="s">
        <v>34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>
      <c r="A28" s="34" t="s">
        <v>188</v>
      </c>
      <c r="B28" s="50">
        <v>-45.655000000000001</v>
      </c>
      <c r="C28" s="50">
        <v>0</v>
      </c>
      <c r="D28" s="50">
        <v>-0.71484999999999899</v>
      </c>
      <c r="E28" s="50">
        <v>0</v>
      </c>
      <c r="F28" s="50">
        <v>357.59566999999998</v>
      </c>
      <c r="G28" s="50">
        <v>97.149769999999904</v>
      </c>
      <c r="H28" s="50">
        <v>0</v>
      </c>
      <c r="I28" s="50">
        <v>0</v>
      </c>
      <c r="J28" s="50">
        <v>30.31776</v>
      </c>
      <c r="K28" s="50">
        <v>0</v>
      </c>
      <c r="L28" s="50">
        <v>0</v>
      </c>
      <c r="M28" s="50">
        <v>6.39</v>
      </c>
    </row>
    <row r="29" spans="1:13">
      <c r="A29" s="34" t="s">
        <v>189</v>
      </c>
      <c r="B29" s="50">
        <v>3.9256600000000001</v>
      </c>
      <c r="C29" s="50">
        <v>1.73963</v>
      </c>
      <c r="D29" s="50">
        <v>7.8135399999999997</v>
      </c>
      <c r="E29" s="50">
        <v>3.5075500000000002</v>
      </c>
      <c r="F29" s="50">
        <v>23.922509999999999</v>
      </c>
      <c r="G29" s="50">
        <v>16.890920000000001</v>
      </c>
      <c r="H29" s="50">
        <v>0</v>
      </c>
      <c r="I29" s="50">
        <v>-30.741820000000001</v>
      </c>
      <c r="J29" s="50">
        <v>3.1118700000000001</v>
      </c>
      <c r="K29" s="50">
        <v>1.5010399999999999</v>
      </c>
      <c r="L29" s="50">
        <v>1.4354199999999999</v>
      </c>
      <c r="M29" s="50">
        <v>-1.65289</v>
      </c>
    </row>
    <row r="30" spans="1:13" ht="5.25" customHeight="1">
      <c r="A30" s="475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</row>
    <row r="31" spans="1:13" ht="15" customHeight="1">
      <c r="A31" s="358" t="s">
        <v>37</v>
      </c>
      <c r="B31" s="359">
        <v>-41.729340000000001</v>
      </c>
      <c r="C31" s="359">
        <v>1.73963</v>
      </c>
      <c r="D31" s="359">
        <v>7.0986900000000004</v>
      </c>
      <c r="E31" s="359">
        <v>3.5075500000000002</v>
      </c>
      <c r="F31" s="359">
        <v>381.51817999999997</v>
      </c>
      <c r="G31" s="359">
        <v>114.0406899999999</v>
      </c>
      <c r="H31" s="359">
        <v>0</v>
      </c>
      <c r="I31" s="359">
        <v>-30.741820000000001</v>
      </c>
      <c r="J31" s="359">
        <v>33.429630000000003</v>
      </c>
      <c r="K31" s="359">
        <v>1.5010399999999999</v>
      </c>
      <c r="L31" s="359">
        <v>1.4354199999999999</v>
      </c>
      <c r="M31" s="359">
        <v>4.7371099999999995</v>
      </c>
    </row>
    <row r="32" spans="1:13" ht="5.25" customHeight="1" thickBot="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</row>
    <row r="33" spans="1:13" ht="16.350000000000001" thickBot="1">
      <c r="A33" s="47" t="s">
        <v>190</v>
      </c>
      <c r="B33" s="362">
        <v>-41.729340000000001</v>
      </c>
      <c r="C33" s="362">
        <v>5.460869999998943</v>
      </c>
      <c r="D33" s="362">
        <v>4933.088549999994</v>
      </c>
      <c r="E33" s="362">
        <v>51.416870000009759</v>
      </c>
      <c r="F33" s="362">
        <v>-2851.0533999999307</v>
      </c>
      <c r="G33" s="362">
        <v>-600.83976999995673</v>
      </c>
      <c r="H33" s="362">
        <v>0</v>
      </c>
      <c r="I33" s="362">
        <v>-30.74182000001819</v>
      </c>
      <c r="J33" s="362">
        <v>280.92963000000725</v>
      </c>
      <c r="K33" s="362">
        <v>1.6103299999857763</v>
      </c>
      <c r="L33" s="362">
        <v>1.8414399999967153</v>
      </c>
      <c r="M33" s="362">
        <v>4.7693200000130371</v>
      </c>
    </row>
    <row r="34" spans="1:13" ht="5.25" customHeight="1">
      <c r="A34" s="34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</row>
    <row r="35" spans="1:13">
      <c r="A35" s="36" t="s">
        <v>39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3">
      <c r="A36" s="34" t="s">
        <v>40</v>
      </c>
      <c r="B36" s="50">
        <v>0</v>
      </c>
      <c r="C36" s="50">
        <v>0</v>
      </c>
      <c r="D36" s="50">
        <v>0</v>
      </c>
      <c r="E36" s="50">
        <v>0</v>
      </c>
      <c r="F36" s="50">
        <v>9579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</row>
    <row r="37" spans="1:13" ht="5.25" customHeight="1">
      <c r="A37" s="475"/>
      <c r="B37" s="476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</row>
    <row r="38" spans="1:13" ht="15" customHeight="1">
      <c r="A38" s="358" t="s">
        <v>42</v>
      </c>
      <c r="B38" s="359">
        <v>0</v>
      </c>
      <c r="C38" s="359">
        <v>0</v>
      </c>
      <c r="D38" s="359">
        <v>0</v>
      </c>
      <c r="E38" s="359">
        <v>0</v>
      </c>
      <c r="F38" s="359">
        <v>9579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</row>
    <row r="39" spans="1:13" ht="5.25" customHeight="1" thickBot="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</row>
    <row r="40" spans="1:13" ht="16.350000000000001" thickBot="1">
      <c r="A40" s="47" t="s">
        <v>43</v>
      </c>
      <c r="B40" s="362">
        <v>-41.729340000000001</v>
      </c>
      <c r="C40" s="362">
        <v>5.460869999998943</v>
      </c>
      <c r="D40" s="362">
        <v>4933.088549999994</v>
      </c>
      <c r="E40" s="362">
        <v>51.416870000009759</v>
      </c>
      <c r="F40" s="362">
        <v>6727.9466000000693</v>
      </c>
      <c r="G40" s="362">
        <v>-600.83976999995673</v>
      </c>
      <c r="H40" s="362">
        <v>0</v>
      </c>
      <c r="I40" s="362">
        <v>-30.74182000001819</v>
      </c>
      <c r="J40" s="362">
        <v>280.92963000000725</v>
      </c>
      <c r="K40" s="362">
        <v>1.6103299999857763</v>
      </c>
      <c r="L40" s="362">
        <v>1.8414399999967153</v>
      </c>
      <c r="M40" s="362">
        <v>4.7693200000130371</v>
      </c>
    </row>
    <row r="41" spans="1:13"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</row>
    <row r="43" spans="1:13" ht="50.45" customHeight="1">
      <c r="A43" s="355"/>
      <c r="B43" s="433" t="s">
        <v>191</v>
      </c>
      <c r="C43" s="433"/>
      <c r="D43" s="433" t="s">
        <v>192</v>
      </c>
      <c r="E43" s="433"/>
      <c r="F43" s="433" t="s">
        <v>193</v>
      </c>
      <c r="G43" s="433"/>
      <c r="H43" s="434" t="s">
        <v>106</v>
      </c>
      <c r="I43" s="434"/>
    </row>
    <row r="44" spans="1:13">
      <c r="A44" s="44"/>
      <c r="B44" s="33">
        <v>2025</v>
      </c>
      <c r="C44" s="33">
        <v>2024</v>
      </c>
      <c r="D44" s="33">
        <v>2025</v>
      </c>
      <c r="E44" s="33">
        <v>2024</v>
      </c>
      <c r="F44" s="33">
        <v>2025</v>
      </c>
      <c r="G44" s="33">
        <v>2024</v>
      </c>
      <c r="H44" s="33">
        <v>2025</v>
      </c>
      <c r="I44" s="33">
        <v>2024</v>
      </c>
    </row>
    <row r="45" spans="1:13">
      <c r="A45" s="44"/>
      <c r="B45" s="33" t="s">
        <v>75</v>
      </c>
      <c r="C45" s="33" t="s">
        <v>75</v>
      </c>
      <c r="D45" s="33" t="s">
        <v>75</v>
      </c>
      <c r="E45" s="33" t="s">
        <v>75</v>
      </c>
      <c r="F45" s="33" t="s">
        <v>75</v>
      </c>
      <c r="G45" s="33" t="s">
        <v>75</v>
      </c>
      <c r="H45" s="33" t="s">
        <v>75</v>
      </c>
      <c r="I45" s="33" t="s">
        <v>75</v>
      </c>
    </row>
    <row r="46" spans="1:13" ht="5.25" customHeight="1">
      <c r="A46" s="34"/>
      <c r="B46" s="356"/>
      <c r="C46" s="356"/>
      <c r="D46" s="356"/>
      <c r="E46" s="356"/>
      <c r="F46" s="356"/>
      <c r="G46" s="356"/>
      <c r="H46" s="113"/>
      <c r="I46" s="113"/>
    </row>
    <row r="47" spans="1:13">
      <c r="A47" s="36" t="s">
        <v>17</v>
      </c>
      <c r="B47" s="357"/>
      <c r="C47" s="357"/>
      <c r="D47" s="357"/>
      <c r="E47" s="357"/>
      <c r="F47" s="357"/>
      <c r="G47" s="357"/>
      <c r="H47" s="363"/>
      <c r="I47" s="363"/>
    </row>
    <row r="48" spans="1:13">
      <c r="A48" s="34" t="s">
        <v>117</v>
      </c>
      <c r="B48" s="50">
        <v>90922.466859999928</v>
      </c>
      <c r="C48" s="50">
        <v>79299.495790000015</v>
      </c>
      <c r="D48" s="50">
        <v>26673.614430000001</v>
      </c>
      <c r="E48" s="50">
        <v>28278.281439999999</v>
      </c>
      <c r="F48" s="50">
        <v>56820.765999999945</v>
      </c>
      <c r="G48" s="50">
        <v>49198.579899999961</v>
      </c>
      <c r="H48" s="52">
        <v>404883.82822000014</v>
      </c>
      <c r="I48" s="52">
        <v>374692.16830000002</v>
      </c>
    </row>
    <row r="49" spans="1:9">
      <c r="A49" s="34" t="s">
        <v>20</v>
      </c>
      <c r="B49" s="50">
        <v>18108.865000000002</v>
      </c>
      <c r="C49" s="50">
        <v>0</v>
      </c>
      <c r="D49" s="50">
        <v>0</v>
      </c>
      <c r="E49" s="50">
        <v>0</v>
      </c>
      <c r="F49" s="50">
        <v>3978</v>
      </c>
      <c r="G49" s="50">
        <v>0</v>
      </c>
      <c r="H49" s="52">
        <v>146793.18394999998</v>
      </c>
      <c r="I49" s="52">
        <v>79281.725850000003</v>
      </c>
    </row>
    <row r="50" spans="1:9">
      <c r="A50" s="34" t="s">
        <v>21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2">
        <v>12324.850999999999</v>
      </c>
      <c r="I50" s="52">
        <v>14937.494000000001</v>
      </c>
    </row>
    <row r="51" spans="1:9">
      <c r="A51" s="34" t="s">
        <v>22</v>
      </c>
      <c r="B51" s="50">
        <v>302.84796</v>
      </c>
      <c r="C51" s="50">
        <v>302.84800000000001</v>
      </c>
      <c r="D51" s="50">
        <v>0</v>
      </c>
      <c r="E51" s="50">
        <v>0</v>
      </c>
      <c r="F51" s="50">
        <v>0</v>
      </c>
      <c r="G51" s="50">
        <v>0</v>
      </c>
      <c r="H51" s="52">
        <v>11535.316309999998</v>
      </c>
      <c r="I51" s="52">
        <v>11672.710849999999</v>
      </c>
    </row>
    <row r="52" spans="1:9">
      <c r="A52" s="34" t="s">
        <v>23</v>
      </c>
      <c r="B52" s="50">
        <v>2776.3303599999999</v>
      </c>
      <c r="C52" s="50">
        <v>1437.54476</v>
      </c>
      <c r="D52" s="50">
        <v>0</v>
      </c>
      <c r="E52" s="50">
        <v>0</v>
      </c>
      <c r="F52" s="50">
        <v>7.5</v>
      </c>
      <c r="G52" s="50">
        <v>60</v>
      </c>
      <c r="H52" s="52">
        <v>9205.2199199999995</v>
      </c>
      <c r="I52" s="52">
        <v>1677.6785199999999</v>
      </c>
    </row>
    <row r="53" spans="1:9" ht="8.1" customHeight="1">
      <c r="A53" s="475"/>
      <c r="B53" s="477"/>
      <c r="C53" s="477"/>
      <c r="D53" s="477"/>
      <c r="E53" s="477"/>
      <c r="F53" s="477"/>
      <c r="G53" s="477"/>
      <c r="H53" s="478"/>
      <c r="I53" s="478"/>
    </row>
    <row r="54" spans="1:9" ht="12.75" customHeight="1">
      <c r="A54" s="358" t="s">
        <v>24</v>
      </c>
      <c r="B54" s="359">
        <v>112110.51017999992</v>
      </c>
      <c r="C54" s="359">
        <v>81039.888550000018</v>
      </c>
      <c r="D54" s="359">
        <v>26673.614430000001</v>
      </c>
      <c r="E54" s="359">
        <v>28278.281439999999</v>
      </c>
      <c r="F54" s="359">
        <v>60806.265999999945</v>
      </c>
      <c r="G54" s="359">
        <v>49258.579899999961</v>
      </c>
      <c r="H54" s="51">
        <v>584742.39940000011</v>
      </c>
      <c r="I54" s="51">
        <v>482262</v>
      </c>
    </row>
    <row r="55" spans="1:9" ht="5.25" customHeight="1">
      <c r="A55" s="34"/>
      <c r="B55" s="356"/>
      <c r="C55" s="356"/>
      <c r="D55" s="356"/>
      <c r="E55" s="356"/>
      <c r="F55" s="356"/>
      <c r="G55" s="356"/>
      <c r="H55" s="113"/>
      <c r="I55" s="113"/>
    </row>
    <row r="56" spans="1:9">
      <c r="A56" s="36" t="s">
        <v>25</v>
      </c>
      <c r="B56" s="357"/>
      <c r="C56" s="357"/>
      <c r="D56" s="357"/>
      <c r="E56" s="357"/>
      <c r="F56" s="357"/>
      <c r="G56" s="357"/>
      <c r="H56" s="363"/>
      <c r="I56" s="363"/>
    </row>
    <row r="57" spans="1:9">
      <c r="A57" s="34" t="s">
        <v>26</v>
      </c>
      <c r="B57" s="50">
        <v>71107.256609999997</v>
      </c>
      <c r="C57" s="50">
        <v>40947.418060000004</v>
      </c>
      <c r="D57" s="50">
        <v>2190.36364</v>
      </c>
      <c r="E57" s="50">
        <v>0</v>
      </c>
      <c r="F57" s="50">
        <v>38854.670039999997</v>
      </c>
      <c r="G57" s="50">
        <v>26701.818930000001</v>
      </c>
      <c r="H57" s="52">
        <v>308225.84427999996</v>
      </c>
      <c r="I57" s="52">
        <v>213401.80767000001</v>
      </c>
    </row>
    <row r="58" spans="1:9">
      <c r="A58" s="34" t="s">
        <v>27</v>
      </c>
      <c r="B58" s="50">
        <v>22669.125549999986</v>
      </c>
      <c r="C58" s="50">
        <v>24206.463909999995</v>
      </c>
      <c r="D58" s="50">
        <v>20918.473319999997</v>
      </c>
      <c r="E58" s="50">
        <v>22443.627940000002</v>
      </c>
      <c r="F58" s="50">
        <v>14831.961299999988</v>
      </c>
      <c r="G58" s="50">
        <v>13510.588510000003</v>
      </c>
      <c r="H58" s="52">
        <v>192711.1572000001</v>
      </c>
      <c r="I58" s="52">
        <v>185332.02860000002</v>
      </c>
    </row>
    <row r="59" spans="1:9">
      <c r="A59" s="34" t="s">
        <v>28</v>
      </c>
      <c r="B59" s="50">
        <v>2860.096</v>
      </c>
      <c r="C59" s="50">
        <v>813.45289000000002</v>
      </c>
      <c r="D59" s="50">
        <v>18.333359999999999</v>
      </c>
      <c r="E59" s="50">
        <v>20.634119999999953</v>
      </c>
      <c r="F59" s="50">
        <v>670.29377999999986</v>
      </c>
      <c r="G59" s="50">
        <v>280</v>
      </c>
      <c r="H59" s="52">
        <v>7271.0901700000004</v>
      </c>
      <c r="I59" s="52">
        <v>4458.2182399999974</v>
      </c>
    </row>
    <row r="60" spans="1:9">
      <c r="A60" s="34" t="s">
        <v>30</v>
      </c>
      <c r="B60" s="50">
        <v>48.703920000000004</v>
      </c>
      <c r="C60" s="50">
        <v>64.350529999999992</v>
      </c>
      <c r="D60" s="50">
        <v>4.2231900000000007</v>
      </c>
      <c r="E60" s="50">
        <v>1.5235999999999998</v>
      </c>
      <c r="F60" s="50">
        <v>13.212710000000001</v>
      </c>
      <c r="G60" s="50">
        <v>5.5322100000000001</v>
      </c>
      <c r="H60" s="52">
        <v>244.85621000000003</v>
      </c>
      <c r="I60" s="52">
        <v>77.334479999999999</v>
      </c>
    </row>
    <row r="61" spans="1:9">
      <c r="A61" s="34" t="s">
        <v>31</v>
      </c>
      <c r="B61" s="338">
        <v>14383.490149999992</v>
      </c>
      <c r="C61" s="338">
        <v>13576.782839999993</v>
      </c>
      <c r="D61" s="338">
        <v>5017.8802199999991</v>
      </c>
      <c r="E61" s="338">
        <v>7112.5433100000009</v>
      </c>
      <c r="F61" s="338">
        <v>6428.9575599999998</v>
      </c>
      <c r="G61" s="338">
        <v>8700.8580399999992</v>
      </c>
      <c r="H61" s="52">
        <v>74773.777979999912</v>
      </c>
      <c r="I61" s="51">
        <v>79465.341929999995</v>
      </c>
    </row>
    <row r="62" spans="1:9" ht="5.25" customHeight="1">
      <c r="A62" s="475"/>
      <c r="B62" s="476"/>
      <c r="C62" s="476"/>
      <c r="D62" s="476"/>
      <c r="E62" s="476"/>
      <c r="F62" s="476"/>
      <c r="G62" s="476"/>
      <c r="H62" s="478"/>
      <c r="I62" s="478"/>
    </row>
    <row r="63" spans="1:9">
      <c r="A63" s="358" t="s">
        <v>32</v>
      </c>
      <c r="B63" s="338">
        <v>111068.67222999998</v>
      </c>
      <c r="C63" s="338">
        <v>79608.468229999999</v>
      </c>
      <c r="D63" s="338">
        <v>28149.273729999997</v>
      </c>
      <c r="E63" s="338">
        <v>29578.328970000002</v>
      </c>
      <c r="F63" s="338">
        <v>60799.095389999988</v>
      </c>
      <c r="G63" s="338">
        <v>49198.797689999999</v>
      </c>
      <c r="H63" s="51">
        <v>583226.72583999997</v>
      </c>
      <c r="I63" s="51">
        <v>482733.73092000006</v>
      </c>
    </row>
    <row r="64" spans="1:9" ht="5.25" customHeight="1" thickBot="1">
      <c r="A64" s="360"/>
      <c r="B64" s="361"/>
      <c r="C64" s="361"/>
      <c r="D64" s="361"/>
      <c r="E64" s="361"/>
      <c r="F64" s="361"/>
      <c r="G64" s="361"/>
      <c r="H64" s="364"/>
      <c r="I64" s="364"/>
    </row>
    <row r="65" spans="1:9" ht="16.350000000000001" thickBot="1">
      <c r="A65" s="47" t="s">
        <v>33</v>
      </c>
      <c r="B65" s="362">
        <v>1041.8379499999428</v>
      </c>
      <c r="C65" s="362">
        <v>1431.4203200000193</v>
      </c>
      <c r="D65" s="362">
        <v>-1475.6592999999957</v>
      </c>
      <c r="E65" s="362">
        <v>-1300.0475300000035</v>
      </c>
      <c r="F65" s="362">
        <v>7.170609999957378</v>
      </c>
      <c r="G65" s="362">
        <v>59.782209999961196</v>
      </c>
      <c r="H65" s="362">
        <v>1514.6735600001412</v>
      </c>
      <c r="I65" s="362">
        <v>-471.73092000006</v>
      </c>
    </row>
    <row r="66" spans="1:9" ht="5.25" customHeight="1">
      <c r="A66" s="475"/>
      <c r="B66" s="476"/>
      <c r="C66" s="476"/>
      <c r="D66" s="476"/>
      <c r="E66" s="476"/>
      <c r="F66" s="476"/>
      <c r="G66" s="476"/>
      <c r="H66" s="478"/>
      <c r="I66" s="478"/>
    </row>
    <row r="67" spans="1:9">
      <c r="A67" s="36" t="s">
        <v>34</v>
      </c>
      <c r="B67" s="50"/>
      <c r="C67" s="50"/>
      <c r="D67" s="50"/>
      <c r="E67" s="50"/>
      <c r="F67" s="50"/>
      <c r="G67" s="50"/>
      <c r="H67" s="52"/>
      <c r="I67" s="52"/>
    </row>
    <row r="68" spans="1:9">
      <c r="A68" s="34" t="s">
        <v>188</v>
      </c>
      <c r="B68" s="50">
        <v>-340.87578999999999</v>
      </c>
      <c r="C68" s="50">
        <v>0</v>
      </c>
      <c r="D68" s="50">
        <v>3.0647500000000001</v>
      </c>
      <c r="E68" s="50">
        <v>8.2771399999999993</v>
      </c>
      <c r="F68" s="50">
        <v>56.919890000000002</v>
      </c>
      <c r="G68" s="50">
        <v>0</v>
      </c>
      <c r="H68" s="52">
        <v>60.652430000000024</v>
      </c>
      <c r="I68" s="52">
        <v>111.81690999999991</v>
      </c>
    </row>
    <row r="69" spans="1:9">
      <c r="A69" s="34" t="s">
        <v>189</v>
      </c>
      <c r="B69" s="50">
        <v>5.6723800000000004</v>
      </c>
      <c r="C69" s="50">
        <v>2.9596800000000001</v>
      </c>
      <c r="D69" s="50">
        <v>7.7027799999999997</v>
      </c>
      <c r="E69" s="50">
        <v>4.64825</v>
      </c>
      <c r="F69" s="50">
        <v>5.6994199999999999</v>
      </c>
      <c r="G69" s="50">
        <v>2.5790999999999999</v>
      </c>
      <c r="H69" s="52">
        <v>59.283580000000001</v>
      </c>
      <c r="I69" s="52">
        <v>1.4314600000000017</v>
      </c>
    </row>
    <row r="70" spans="1:9" ht="5.25" customHeight="1">
      <c r="A70" s="475"/>
      <c r="B70" s="476"/>
      <c r="C70" s="476"/>
      <c r="D70" s="476"/>
      <c r="E70" s="476"/>
      <c r="F70" s="476"/>
      <c r="G70" s="476"/>
      <c r="H70" s="478"/>
      <c r="I70" s="478"/>
    </row>
    <row r="71" spans="1:9">
      <c r="A71" s="358" t="s">
        <v>37</v>
      </c>
      <c r="B71" s="50">
        <v>-335.20341000000002</v>
      </c>
      <c r="C71" s="50">
        <v>2.9596800000000001</v>
      </c>
      <c r="D71" s="50">
        <v>10.767530000000001</v>
      </c>
      <c r="E71" s="50">
        <v>12.92539</v>
      </c>
      <c r="F71" s="50">
        <v>62.619309999999999</v>
      </c>
      <c r="G71" s="50">
        <v>2.5790999999999999</v>
      </c>
      <c r="H71" s="52">
        <v>119.93601000000002</v>
      </c>
      <c r="I71" s="52">
        <v>113.24836999999991</v>
      </c>
    </row>
    <row r="72" spans="1:9" ht="5.25" customHeight="1" thickBot="1">
      <c r="A72" s="360"/>
      <c r="B72" s="361"/>
      <c r="C72" s="361"/>
      <c r="D72" s="361"/>
      <c r="E72" s="361"/>
      <c r="F72" s="361"/>
      <c r="G72" s="361"/>
      <c r="H72" s="361"/>
      <c r="I72" s="361"/>
    </row>
    <row r="73" spans="1:9" ht="16.350000000000001" thickBot="1">
      <c r="A73" s="84" t="s">
        <v>190</v>
      </c>
      <c r="B73" s="365">
        <v>706.63453999994272</v>
      </c>
      <c r="C73" s="365">
        <v>1434.3800000000192</v>
      </c>
      <c r="D73" s="365">
        <v>-1464.8917699999956</v>
      </c>
      <c r="E73" s="365">
        <v>-1287.1221400000034</v>
      </c>
      <c r="F73" s="365">
        <v>69.789919999957377</v>
      </c>
      <c r="G73" s="365">
        <v>62.361309999961193</v>
      </c>
      <c r="H73" s="365">
        <v>1634.6095700001413</v>
      </c>
      <c r="I73" s="365">
        <v>-359.48255000006009</v>
      </c>
    </row>
    <row r="74" spans="1:9" ht="5.25" customHeight="1">
      <c r="A74" s="475"/>
      <c r="B74" s="476"/>
      <c r="C74" s="476"/>
      <c r="D74" s="476"/>
      <c r="E74" s="476"/>
      <c r="F74" s="476"/>
      <c r="G74" s="476"/>
      <c r="H74" s="478"/>
      <c r="I74" s="478"/>
    </row>
    <row r="75" spans="1:9">
      <c r="A75" s="36" t="s">
        <v>39</v>
      </c>
      <c r="B75" s="50"/>
      <c r="C75" s="50"/>
      <c r="D75" s="50"/>
      <c r="E75" s="50"/>
      <c r="F75" s="50"/>
      <c r="G75" s="50"/>
      <c r="H75" s="52"/>
      <c r="I75" s="52"/>
    </row>
    <row r="76" spans="1:9">
      <c r="A76" s="34" t="s">
        <v>40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2">
        <v>9579</v>
      </c>
      <c r="I76" s="52">
        <v>0</v>
      </c>
    </row>
    <row r="77" spans="1:9" ht="5.25" customHeight="1">
      <c r="A77" s="475"/>
      <c r="B77" s="476"/>
      <c r="C77" s="476"/>
      <c r="D77" s="476"/>
      <c r="E77" s="476"/>
      <c r="F77" s="476"/>
      <c r="G77" s="476"/>
      <c r="H77" s="478"/>
      <c r="I77" s="478"/>
    </row>
    <row r="78" spans="1:9">
      <c r="A78" s="358" t="s">
        <v>37</v>
      </c>
      <c r="B78" s="338">
        <v>0</v>
      </c>
      <c r="C78" s="338">
        <v>0</v>
      </c>
      <c r="D78" s="338">
        <v>0</v>
      </c>
      <c r="E78" s="338">
        <v>0</v>
      </c>
      <c r="F78" s="338">
        <v>0</v>
      </c>
      <c r="G78" s="338">
        <v>0</v>
      </c>
      <c r="H78" s="51">
        <v>9579</v>
      </c>
      <c r="I78" s="51">
        <v>0</v>
      </c>
    </row>
    <row r="79" spans="1:9" ht="5.25" customHeight="1" thickBot="1">
      <c r="A79" s="43"/>
      <c r="B79" s="378"/>
      <c r="C79" s="378"/>
      <c r="D79" s="378"/>
      <c r="E79" s="378"/>
      <c r="F79" s="378"/>
      <c r="G79" s="378"/>
      <c r="H79" s="379"/>
      <c r="I79" s="379"/>
    </row>
    <row r="80" spans="1:9" ht="16.350000000000001" thickBot="1">
      <c r="A80" s="47" t="s">
        <v>43</v>
      </c>
      <c r="B80" s="362">
        <v>706.63453999994272</v>
      </c>
      <c r="C80" s="362">
        <v>1434.3800000000192</v>
      </c>
      <c r="D80" s="362">
        <v>-1464.8917699999956</v>
      </c>
      <c r="E80" s="362">
        <v>-1287.1221400000034</v>
      </c>
      <c r="F80" s="362">
        <v>69.789919999957377</v>
      </c>
      <c r="G80" s="362">
        <v>62.361309999961193</v>
      </c>
      <c r="H80" s="362">
        <v>11213.609570000141</v>
      </c>
      <c r="I80" s="362">
        <v>-359.48255000006009</v>
      </c>
    </row>
    <row r="87" ht="59.1" customHeight="1"/>
    <row r="96" ht="5.25" customHeight="1"/>
    <row r="99" spans="1:13" ht="51" customHeight="1"/>
    <row r="108" spans="1:13" ht="5.25" customHeight="1"/>
    <row r="110" spans="1:13">
      <c r="A110" s="330"/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</row>
    <row r="111" spans="1:13">
      <c r="A111" s="332"/>
      <c r="B111" s="324"/>
      <c r="C111" s="324"/>
      <c r="D111" s="324"/>
      <c r="E111" s="324"/>
      <c r="F111" s="324"/>
      <c r="G111" s="324"/>
      <c r="H111" s="324"/>
      <c r="I111" s="324"/>
      <c r="J111" s="324"/>
      <c r="K111" s="324"/>
      <c r="L111" s="324"/>
      <c r="M111" s="324"/>
    </row>
    <row r="112" spans="1:13">
      <c r="A112" s="332"/>
      <c r="B112" s="332"/>
      <c r="C112" s="324"/>
      <c r="D112" s="324"/>
      <c r="E112" s="324"/>
      <c r="F112" s="324"/>
      <c r="G112" s="324"/>
      <c r="H112" s="324"/>
      <c r="I112" s="324"/>
      <c r="J112" s="324"/>
      <c r="K112" s="324"/>
      <c r="L112" s="324"/>
      <c r="M112" s="324"/>
    </row>
    <row r="113" spans="1:13">
      <c r="A113" s="332"/>
      <c r="B113" s="332"/>
      <c r="C113" s="324"/>
      <c r="D113" s="324"/>
      <c r="E113" s="324"/>
      <c r="F113" s="324"/>
      <c r="G113" s="324"/>
      <c r="H113" s="324"/>
      <c r="I113" s="324"/>
      <c r="J113" s="324"/>
      <c r="K113" s="324"/>
      <c r="L113" s="324"/>
      <c r="M113" s="324"/>
    </row>
  </sheetData>
  <mergeCells count="10">
    <mergeCell ref="J3:K3"/>
    <mergeCell ref="L3:M3"/>
    <mergeCell ref="H3:I3"/>
    <mergeCell ref="B43:C43"/>
    <mergeCell ref="D43:E43"/>
    <mergeCell ref="F43:G43"/>
    <mergeCell ref="H43:I43"/>
    <mergeCell ref="B3:C3"/>
    <mergeCell ref="D3:E3"/>
    <mergeCell ref="F3:G3"/>
  </mergeCells>
  <pageMargins left="0.7" right="0.7" top="0.75" bottom="0.75" header="0.3" footer="0.3"/>
  <pageSetup paperSize="9" fitToHeight="0" orientation="landscape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0" tint="-0.14999847407452621"/>
    <pageSetUpPr fitToPage="1"/>
  </sheetPr>
  <dimension ref="A1:AO20"/>
  <sheetViews>
    <sheetView zoomScaleNormal="100" workbookViewId="0">
      <selection activeCell="K38" sqref="K38"/>
    </sheetView>
  </sheetViews>
  <sheetFormatPr defaultColWidth="9.33203125" defaultRowHeight="12.95"/>
  <cols>
    <col min="1" max="1" width="45.83203125" style="137" customWidth="1"/>
    <col min="2" max="7" width="12.83203125" style="137" customWidth="1"/>
    <col min="8" max="8" width="15.6640625" style="137" customWidth="1"/>
    <col min="9" max="9" width="13.6640625" style="264" customWidth="1"/>
    <col min="10" max="12" width="13.6640625" style="265" customWidth="1"/>
    <col min="13" max="14" width="16.33203125" style="265" customWidth="1"/>
    <col min="15" max="16" width="13.6640625" style="265" customWidth="1"/>
    <col min="17" max="17" width="39.1640625" style="265" bestFit="1" customWidth="1"/>
    <col min="18" max="18" width="21.1640625" style="137" bestFit="1" customWidth="1"/>
    <col min="19" max="19" width="27.83203125" style="137" bestFit="1" customWidth="1"/>
    <col min="20" max="20" width="25.33203125" style="267" bestFit="1" customWidth="1"/>
    <col min="21" max="21" width="30" style="267" bestFit="1" customWidth="1"/>
    <col min="22" max="22" width="29.83203125" style="137" bestFit="1" customWidth="1"/>
    <col min="23" max="23" width="28.33203125" style="137" bestFit="1" customWidth="1"/>
    <col min="24" max="24" width="28.83203125" style="137" customWidth="1"/>
    <col min="25" max="25" width="19" style="137" bestFit="1" customWidth="1"/>
    <col min="26" max="26" width="19.33203125" style="137" bestFit="1" customWidth="1"/>
    <col min="27" max="27" width="22.33203125" style="137" customWidth="1"/>
    <col min="28" max="28" width="14.33203125" style="137" bestFit="1" customWidth="1"/>
    <col min="29" max="29" width="11.5" style="137" bestFit="1" customWidth="1"/>
    <col min="30" max="31" width="19" style="137" bestFit="1" customWidth="1"/>
    <col min="32" max="35" width="9.33203125" style="137"/>
    <col min="36" max="37" width="17" style="137" bestFit="1" customWidth="1"/>
    <col min="38" max="39" width="9.33203125" style="137"/>
    <col min="40" max="40" width="13.6640625" style="137" bestFit="1" customWidth="1"/>
    <col min="41" max="41" width="14.33203125" style="266" bestFit="1" customWidth="1"/>
    <col min="42" max="42" width="14.33203125" style="137" bestFit="1" customWidth="1"/>
    <col min="43" max="43" width="13" style="137" bestFit="1" customWidth="1"/>
    <col min="44" max="44" width="11.6640625" style="137" bestFit="1" customWidth="1"/>
    <col min="45" max="45" width="13.83203125" style="137" bestFit="1" customWidth="1"/>
    <col min="46" max="46" width="19" style="137" bestFit="1" customWidth="1"/>
    <col min="47" max="48" width="18.83203125" style="137" bestFit="1" customWidth="1"/>
    <col min="49" max="49" width="14.1640625" style="137" bestFit="1" customWidth="1"/>
    <col min="50" max="50" width="13.6640625" style="137" bestFit="1" customWidth="1"/>
    <col min="51" max="52" width="18.83203125" style="137" bestFit="1" customWidth="1"/>
    <col min="53" max="16384" width="9.33203125" style="137"/>
  </cols>
  <sheetData>
    <row r="1" spans="1:29" s="325" customFormat="1" ht="15.95">
      <c r="A1" s="222" t="s">
        <v>194</v>
      </c>
    </row>
    <row r="3" spans="1:29" ht="29.25" customHeight="1">
      <c r="A3" s="44"/>
      <c r="B3" s="435" t="s">
        <v>195</v>
      </c>
      <c r="C3" s="436"/>
      <c r="D3" s="437" t="s">
        <v>196</v>
      </c>
      <c r="E3" s="436"/>
      <c r="F3" s="435" t="s">
        <v>197</v>
      </c>
      <c r="G3" s="435"/>
    </row>
    <row r="4" spans="1:29">
      <c r="A4" s="44"/>
      <c r="B4" s="35">
        <v>2025</v>
      </c>
      <c r="C4" s="105">
        <v>2024</v>
      </c>
      <c r="D4" s="107">
        <v>2025</v>
      </c>
      <c r="E4" s="105">
        <v>2024</v>
      </c>
      <c r="F4" s="35">
        <v>2025</v>
      </c>
      <c r="G4" s="35">
        <v>2024</v>
      </c>
    </row>
    <row r="5" spans="1:29">
      <c r="A5" s="44"/>
      <c r="B5" s="33" t="s">
        <v>75</v>
      </c>
      <c r="C5" s="106" t="s">
        <v>75</v>
      </c>
      <c r="D5" s="108" t="s">
        <v>75</v>
      </c>
      <c r="E5" s="106" t="s">
        <v>75</v>
      </c>
      <c r="F5" s="33" t="s">
        <v>75</v>
      </c>
      <c r="G5" s="33" t="s">
        <v>75</v>
      </c>
    </row>
    <row r="6" spans="1:29" ht="16.5" customHeight="1">
      <c r="A6" s="59" t="s">
        <v>198</v>
      </c>
      <c r="B6" s="124">
        <v>170851</v>
      </c>
      <c r="C6" s="238">
        <v>170851</v>
      </c>
      <c r="D6" s="262">
        <v>0</v>
      </c>
      <c r="E6" s="238">
        <v>0</v>
      </c>
      <c r="F6" s="124">
        <v>170851</v>
      </c>
      <c r="G6" s="188">
        <v>170851</v>
      </c>
    </row>
    <row r="7" spans="1:29" ht="14.1">
      <c r="A7" s="34" t="s">
        <v>199</v>
      </c>
      <c r="B7" s="124">
        <v>88905</v>
      </c>
      <c r="C7" s="308">
        <v>82007</v>
      </c>
      <c r="D7" s="262">
        <v>-3805</v>
      </c>
      <c r="E7" s="308">
        <v>-8681</v>
      </c>
      <c r="F7" s="124">
        <v>85100</v>
      </c>
      <c r="G7" s="42">
        <v>73326</v>
      </c>
    </row>
    <row r="8" spans="1:29">
      <c r="A8" s="59" t="s">
        <v>200</v>
      </c>
      <c r="B8" s="124">
        <v>2300</v>
      </c>
      <c r="C8" s="238">
        <v>6106</v>
      </c>
      <c r="D8" s="262">
        <v>0</v>
      </c>
      <c r="E8" s="238">
        <v>0</v>
      </c>
      <c r="F8" s="124">
        <v>2300</v>
      </c>
      <c r="G8" s="188">
        <v>6106</v>
      </c>
    </row>
    <row r="9" spans="1:29">
      <c r="A9" s="59" t="s">
        <v>201</v>
      </c>
      <c r="B9" s="124">
        <v>5750</v>
      </c>
      <c r="C9" s="238">
        <v>5670</v>
      </c>
      <c r="D9" s="262">
        <v>-5586</v>
      </c>
      <c r="E9" s="238">
        <v>-5489</v>
      </c>
      <c r="F9" s="124">
        <v>164</v>
      </c>
      <c r="G9" s="188">
        <v>181</v>
      </c>
    </row>
    <row r="10" spans="1:29">
      <c r="A10" s="59" t="s">
        <v>202</v>
      </c>
      <c r="B10" s="124">
        <v>0</v>
      </c>
      <c r="C10" s="238">
        <v>80</v>
      </c>
      <c r="D10" s="262">
        <v>0</v>
      </c>
      <c r="E10" s="238">
        <v>0</v>
      </c>
      <c r="F10" s="124">
        <v>0</v>
      </c>
      <c r="G10" s="188">
        <v>80</v>
      </c>
    </row>
    <row r="11" spans="1:29">
      <c r="A11" s="59" t="s">
        <v>203</v>
      </c>
      <c r="B11" s="124">
        <v>2180</v>
      </c>
      <c r="C11" s="238">
        <v>2312</v>
      </c>
      <c r="D11" s="262">
        <v>-538</v>
      </c>
      <c r="E11" s="238">
        <v>-665</v>
      </c>
      <c r="F11" s="124">
        <v>1642</v>
      </c>
      <c r="G11" s="188">
        <v>1647</v>
      </c>
    </row>
    <row r="12" spans="1:29" ht="14.1">
      <c r="A12" s="393" t="s">
        <v>204</v>
      </c>
      <c r="B12" s="124">
        <v>8238.6299999999992</v>
      </c>
      <c r="C12" s="238">
        <v>8281.93</v>
      </c>
      <c r="D12" s="262">
        <v>-260.06</v>
      </c>
      <c r="E12" s="238">
        <v>-174</v>
      </c>
      <c r="F12" s="124">
        <v>7978.5699999999988</v>
      </c>
      <c r="G12" s="188">
        <v>8107.93</v>
      </c>
    </row>
    <row r="13" spans="1:29">
      <c r="A13" s="72" t="s">
        <v>197</v>
      </c>
      <c r="B13" s="479">
        <v>278224.63</v>
      </c>
      <c r="C13" s="239">
        <v>275307.93</v>
      </c>
      <c r="D13" s="263">
        <v>-10189.06</v>
      </c>
      <c r="E13" s="239">
        <v>-15009</v>
      </c>
      <c r="F13" s="479">
        <v>268035.57</v>
      </c>
      <c r="G13" s="480">
        <v>260298.93</v>
      </c>
    </row>
    <row r="15" spans="1:29" ht="14.65">
      <c r="AB15" s="438"/>
      <c r="AC15" s="438"/>
    </row>
    <row r="16" spans="1:29" ht="14.65">
      <c r="AB16" s="438"/>
      <c r="AC16" s="438"/>
    </row>
    <row r="17" spans="19:29" ht="14.65">
      <c r="AB17" s="438"/>
      <c r="AC17" s="438"/>
    </row>
    <row r="18" spans="19:29" ht="14.65">
      <c r="AB18" s="438"/>
      <c r="AC18" s="438"/>
    </row>
    <row r="19" spans="19:29" ht="14.65">
      <c r="AB19" s="438"/>
      <c r="AC19" s="438"/>
    </row>
    <row r="20" spans="19:29">
      <c r="S20" s="267"/>
      <c r="U20" s="137"/>
    </row>
  </sheetData>
  <mergeCells count="8">
    <mergeCell ref="B3:C3"/>
    <mergeCell ref="D3:E3"/>
    <mergeCell ref="F3:G3"/>
    <mergeCell ref="AB19:AC19"/>
    <mergeCell ref="AB16:AC16"/>
    <mergeCell ref="AB17:AC17"/>
    <mergeCell ref="AB18:AC18"/>
    <mergeCell ref="AB15:AC15"/>
  </mergeCells>
  <phoneticPr fontId="14" type="noConversion"/>
  <printOptions gridLines="1"/>
  <pageMargins left="0.18" right="0.17" top="0.59055118110236227" bottom="0.59055118110236227" header="0.19685039370078741" footer="0.19685039370078741"/>
  <pageSetup paperSize="9" scale="28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tabColor theme="0" tint="-0.14999847407452621"/>
    <pageSetUpPr fitToPage="1"/>
  </sheetPr>
  <dimension ref="A1:I27"/>
  <sheetViews>
    <sheetView zoomScaleNormal="100" workbookViewId="0">
      <selection activeCell="K38" sqref="K38"/>
    </sheetView>
  </sheetViews>
  <sheetFormatPr defaultColWidth="9.33203125" defaultRowHeight="12.95"/>
  <cols>
    <col min="1" max="1" width="84" style="59" customWidth="1"/>
    <col min="2" max="9" width="14.1640625" style="59" customWidth="1"/>
    <col min="10" max="10" width="20.33203125" style="59" bestFit="1" customWidth="1"/>
    <col min="11" max="11" width="23" style="59" customWidth="1"/>
    <col min="12" max="14" width="9.33203125" style="59" customWidth="1"/>
    <col min="15" max="15" width="16.5" style="59" customWidth="1"/>
    <col min="16" max="16384" width="9.33203125" style="59"/>
  </cols>
  <sheetData>
    <row r="1" spans="1:9" s="325" customFormat="1" ht="15.95">
      <c r="A1" s="222" t="s">
        <v>205</v>
      </c>
    </row>
    <row r="3" spans="1:9" s="70" customFormat="1" ht="64.349999999999994">
      <c r="A3" s="7"/>
      <c r="B3" s="20" t="s">
        <v>206</v>
      </c>
      <c r="C3" s="20" t="s">
        <v>207</v>
      </c>
      <c r="D3" s="20" t="s">
        <v>208</v>
      </c>
      <c r="E3" s="20" t="s">
        <v>201</v>
      </c>
      <c r="F3" s="20" t="s">
        <v>202</v>
      </c>
      <c r="G3" s="20" t="s">
        <v>203</v>
      </c>
      <c r="H3" s="20" t="s">
        <v>209</v>
      </c>
      <c r="I3" s="20" t="s">
        <v>106</v>
      </c>
    </row>
    <row r="4" spans="1:9">
      <c r="A4" s="35"/>
      <c r="B4" s="33" t="s">
        <v>75</v>
      </c>
      <c r="C4" s="33" t="s">
        <v>75</v>
      </c>
      <c r="D4" s="33" t="s">
        <v>75</v>
      </c>
      <c r="E4" s="33" t="s">
        <v>75</v>
      </c>
      <c r="F4" s="33" t="s">
        <v>75</v>
      </c>
      <c r="G4" s="33" t="s">
        <v>75</v>
      </c>
      <c r="H4" s="33" t="s">
        <v>75</v>
      </c>
      <c r="I4" s="33" t="s">
        <v>75</v>
      </c>
    </row>
    <row r="5" spans="1:9" ht="12.95" customHeight="1">
      <c r="A5" s="197">
        <v>2025</v>
      </c>
      <c r="I5" s="110"/>
    </row>
    <row r="6" spans="1:9" ht="12.95" customHeight="1">
      <c r="A6" s="57" t="s">
        <v>210</v>
      </c>
      <c r="B6" s="191">
        <v>170851</v>
      </c>
      <c r="C6" s="191">
        <v>73325.509999999995</v>
      </c>
      <c r="D6" s="191">
        <v>6105.9610300000031</v>
      </c>
      <c r="E6" s="191">
        <v>181.16678000000678</v>
      </c>
      <c r="F6" s="191">
        <v>80</v>
      </c>
      <c r="G6" s="191">
        <v>1646.9888700000013</v>
      </c>
      <c r="H6" s="191">
        <v>8107.86</v>
      </c>
      <c r="I6" s="315">
        <v>260299.48668</v>
      </c>
    </row>
    <row r="7" spans="1:9" ht="12.95" customHeight="1">
      <c r="A7" s="59" t="s">
        <v>211</v>
      </c>
      <c r="B7" s="188">
        <v>0</v>
      </c>
      <c r="C7" s="188">
        <v>2952</v>
      </c>
      <c r="D7" s="188">
        <v>2217.17</v>
      </c>
      <c r="E7" s="188">
        <v>13.79</v>
      </c>
      <c r="F7" s="188">
        <v>0</v>
      </c>
      <c r="G7" s="188">
        <v>904.36</v>
      </c>
      <c r="H7" s="188">
        <v>0</v>
      </c>
      <c r="I7" s="315">
        <v>6087.32</v>
      </c>
    </row>
    <row r="8" spans="1:9" ht="12.95" customHeight="1">
      <c r="A8" s="59" t="s">
        <v>212</v>
      </c>
      <c r="B8" s="188">
        <v>0</v>
      </c>
      <c r="C8" s="188">
        <v>0</v>
      </c>
      <c r="D8" s="188">
        <v>-224.64</v>
      </c>
      <c r="E8" s="188">
        <v>0</v>
      </c>
      <c r="F8" s="188">
        <v>0</v>
      </c>
      <c r="G8" s="188">
        <v>-564.73</v>
      </c>
      <c r="H8" s="188">
        <v>-42.01</v>
      </c>
      <c r="I8" s="315">
        <v>-832.38</v>
      </c>
    </row>
    <row r="9" spans="1:9" ht="12.95" customHeight="1">
      <c r="A9" s="59" t="s">
        <v>213</v>
      </c>
      <c r="B9" s="188">
        <v>0</v>
      </c>
      <c r="C9" s="188">
        <v>5742</v>
      </c>
      <c r="D9" s="188">
        <v>-5798</v>
      </c>
      <c r="E9" s="188">
        <v>136</v>
      </c>
      <c r="F9" s="188">
        <v>-80</v>
      </c>
      <c r="G9" s="188">
        <v>0</v>
      </c>
      <c r="H9" s="188">
        <v>0</v>
      </c>
      <c r="I9" s="315">
        <v>0</v>
      </c>
    </row>
    <row r="10" spans="1:9" ht="12.95" customHeight="1">
      <c r="A10" s="59" t="s">
        <v>214</v>
      </c>
      <c r="B10" s="188">
        <v>0</v>
      </c>
      <c r="C10" s="188">
        <v>-303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315">
        <v>-303</v>
      </c>
    </row>
    <row r="11" spans="1:9" ht="12.95" customHeight="1">
      <c r="A11" s="59" t="s">
        <v>215</v>
      </c>
      <c r="B11" s="188">
        <v>0</v>
      </c>
      <c r="C11" s="188">
        <v>9579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315">
        <v>9579</v>
      </c>
    </row>
    <row r="12" spans="1:9" ht="12.95" customHeight="1">
      <c r="A12" s="192" t="s">
        <v>216</v>
      </c>
      <c r="B12" s="193">
        <v>0</v>
      </c>
      <c r="C12" s="193">
        <v>-6196</v>
      </c>
      <c r="D12" s="193">
        <v>0</v>
      </c>
      <c r="E12" s="193">
        <v>-166.97</v>
      </c>
      <c r="F12" s="193">
        <v>0</v>
      </c>
      <c r="G12" s="193">
        <v>-343.87</v>
      </c>
      <c r="H12" s="193">
        <v>-87.07</v>
      </c>
      <c r="I12" s="339">
        <v>-6793.91</v>
      </c>
    </row>
    <row r="13" spans="1:9" ht="6.95" customHeight="1">
      <c r="A13" s="340"/>
      <c r="B13" s="341"/>
      <c r="C13" s="341"/>
      <c r="D13" s="341"/>
      <c r="E13" s="341"/>
      <c r="F13" s="341"/>
      <c r="G13" s="341"/>
      <c r="H13" s="341"/>
      <c r="I13" s="342"/>
    </row>
    <row r="14" spans="1:9" ht="13.35" thickBot="1">
      <c r="A14" s="47" t="s">
        <v>217</v>
      </c>
      <c r="B14" s="56">
        <v>170851</v>
      </c>
      <c r="C14" s="56">
        <v>85099.51</v>
      </c>
      <c r="D14" s="56">
        <v>2300.4910300000038</v>
      </c>
      <c r="E14" s="56">
        <v>163.9867800000068</v>
      </c>
      <c r="F14" s="56">
        <v>0</v>
      </c>
      <c r="G14" s="56">
        <v>1641.7488700000013</v>
      </c>
      <c r="H14" s="56">
        <v>7978.78</v>
      </c>
      <c r="I14" s="56">
        <v>268035.51668</v>
      </c>
    </row>
    <row r="15" spans="1:9">
      <c r="I15" s="110"/>
    </row>
    <row r="16" spans="1:9" ht="12.95" customHeight="1">
      <c r="A16" s="197">
        <v>2024</v>
      </c>
      <c r="B16" s="188"/>
      <c r="C16" s="188"/>
      <c r="D16" s="188"/>
      <c r="E16" s="188"/>
      <c r="F16" s="188"/>
      <c r="G16" s="188"/>
      <c r="H16" s="188"/>
      <c r="I16" s="124"/>
    </row>
    <row r="17" spans="1:9" ht="12.95" customHeight="1">
      <c r="A17" s="57" t="s">
        <v>210</v>
      </c>
      <c r="B17" s="188">
        <v>170851</v>
      </c>
      <c r="C17" s="188">
        <v>77389</v>
      </c>
      <c r="D17" s="188">
        <v>3988.1610300000029</v>
      </c>
      <c r="E17" s="188">
        <v>276.7067800000068</v>
      </c>
      <c r="F17" s="188">
        <v>79.589999999999918</v>
      </c>
      <c r="G17" s="188">
        <v>1388.4405300000008</v>
      </c>
      <c r="H17" s="188">
        <v>8195</v>
      </c>
      <c r="I17" s="124">
        <v>262167.89834000001</v>
      </c>
    </row>
    <row r="18" spans="1:9" ht="12.95" customHeight="1">
      <c r="A18" s="59" t="s">
        <v>211</v>
      </c>
      <c r="B18" s="188">
        <v>0</v>
      </c>
      <c r="C18" s="188">
        <v>0</v>
      </c>
      <c r="D18" s="188">
        <v>2129.2600000000002</v>
      </c>
      <c r="E18" s="188">
        <v>11</v>
      </c>
      <c r="F18" s="188">
        <v>0</v>
      </c>
      <c r="G18" s="188">
        <v>1077.2480800000001</v>
      </c>
      <c r="H18" s="188">
        <v>0</v>
      </c>
      <c r="I18" s="124">
        <v>3217.5080800000005</v>
      </c>
    </row>
    <row r="19" spans="1:9" ht="12.95" customHeight="1">
      <c r="A19" s="59" t="s">
        <v>218</v>
      </c>
      <c r="B19" s="188">
        <v>0</v>
      </c>
      <c r="C19" s="188">
        <v>0</v>
      </c>
      <c r="D19" s="188">
        <v>0</v>
      </c>
      <c r="E19" s="188">
        <v>0</v>
      </c>
      <c r="F19" s="188">
        <v>0</v>
      </c>
      <c r="G19" s="188">
        <v>-498.66968000000003</v>
      </c>
      <c r="H19" s="188">
        <v>0</v>
      </c>
      <c r="I19" s="124">
        <v>-498.66968000000003</v>
      </c>
    </row>
    <row r="20" spans="1:9" ht="12.95" customHeight="1">
      <c r="A20" s="59" t="s">
        <v>213</v>
      </c>
      <c r="B20" s="188">
        <v>0</v>
      </c>
      <c r="C20" s="188">
        <v>0</v>
      </c>
      <c r="D20" s="188">
        <v>-11.46</v>
      </c>
      <c r="E20" s="188">
        <v>11.46</v>
      </c>
      <c r="F20" s="188">
        <v>0</v>
      </c>
      <c r="G20" s="188">
        <v>0</v>
      </c>
      <c r="H20" s="188">
        <v>0</v>
      </c>
      <c r="I20" s="124">
        <v>0</v>
      </c>
    </row>
    <row r="21" spans="1:9">
      <c r="A21" s="59" t="s">
        <v>214</v>
      </c>
      <c r="B21" s="188">
        <v>0</v>
      </c>
      <c r="C21" s="188">
        <v>-302.85000000000002</v>
      </c>
      <c r="D21" s="188">
        <v>0</v>
      </c>
      <c r="E21" s="188">
        <v>0</v>
      </c>
      <c r="F21" s="188">
        <v>0</v>
      </c>
      <c r="G21" s="188">
        <v>0</v>
      </c>
      <c r="H21" s="188">
        <v>0</v>
      </c>
      <c r="I21" s="124">
        <v>-302.85000000000002</v>
      </c>
    </row>
    <row r="22" spans="1:9" ht="12.95" customHeight="1">
      <c r="A22" s="59" t="s">
        <v>219</v>
      </c>
      <c r="B22" s="188">
        <v>0</v>
      </c>
      <c r="C22" s="188">
        <v>0</v>
      </c>
      <c r="D22" s="188">
        <v>0</v>
      </c>
      <c r="E22" s="188">
        <v>0</v>
      </c>
      <c r="F22" s="188">
        <v>0</v>
      </c>
      <c r="G22" s="188">
        <v>7.0793299999999872</v>
      </c>
      <c r="H22" s="188">
        <v>0</v>
      </c>
      <c r="I22" s="124">
        <v>7.0793299999999872</v>
      </c>
    </row>
    <row r="23" spans="1:9" ht="12.95" hidden="1" customHeight="1">
      <c r="A23" s="59" t="s">
        <v>215</v>
      </c>
      <c r="B23" s="188">
        <v>0</v>
      </c>
      <c r="C23" s="188">
        <v>0</v>
      </c>
      <c r="D23" s="188">
        <v>0</v>
      </c>
      <c r="E23" s="188">
        <v>0</v>
      </c>
      <c r="F23" s="188">
        <v>0</v>
      </c>
      <c r="G23" s="188">
        <v>0</v>
      </c>
      <c r="H23" s="188">
        <v>0</v>
      </c>
      <c r="I23" s="124">
        <v>0</v>
      </c>
    </row>
    <row r="24" spans="1:9" ht="12.95" customHeight="1">
      <c r="A24" s="192" t="s">
        <v>216</v>
      </c>
      <c r="B24" s="193">
        <v>0</v>
      </c>
      <c r="C24" s="193">
        <v>-3759.64</v>
      </c>
      <c r="D24" s="193">
        <v>0</v>
      </c>
      <c r="E24" s="193">
        <v>-118</v>
      </c>
      <c r="F24" s="193">
        <v>0</v>
      </c>
      <c r="G24" s="193">
        <v>-327.10938999999985</v>
      </c>
      <c r="H24" s="193">
        <v>-87.14</v>
      </c>
      <c r="I24" s="125">
        <v>-4291.8893900000003</v>
      </c>
    </row>
    <row r="25" spans="1:9" ht="6.95" customHeight="1">
      <c r="A25" s="340"/>
      <c r="B25" s="341"/>
      <c r="C25" s="341"/>
      <c r="D25" s="341"/>
      <c r="E25" s="341"/>
      <c r="F25" s="341"/>
      <c r="G25" s="341"/>
      <c r="H25" s="341"/>
      <c r="I25" s="342"/>
    </row>
    <row r="26" spans="1:9" ht="13.35" thickBot="1">
      <c r="A26" s="47" t="s">
        <v>220</v>
      </c>
      <c r="B26" s="56">
        <v>170851</v>
      </c>
      <c r="C26" s="56">
        <v>73325.509999999995</v>
      </c>
      <c r="D26" s="56">
        <v>6105.9610300000031</v>
      </c>
      <c r="E26" s="56">
        <v>181.16678000000678</v>
      </c>
      <c r="F26" s="56">
        <v>79.589999999999918</v>
      </c>
      <c r="G26" s="56">
        <v>1646.9888700000013</v>
      </c>
      <c r="H26" s="56">
        <v>8107.86</v>
      </c>
      <c r="I26" s="56">
        <v>260299.07668000003</v>
      </c>
    </row>
    <row r="27" spans="1:9" ht="6" customHeight="1">
      <c r="A27" s="57"/>
      <c r="B27" s="184"/>
      <c r="C27" s="184"/>
      <c r="D27" s="184"/>
      <c r="E27" s="184"/>
      <c r="F27" s="184"/>
      <c r="G27" s="184"/>
      <c r="H27" s="184"/>
      <c r="I27" s="184"/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66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0AC6-1EB3-42E9-93A3-B2EC2293A9B9}">
  <sheetPr codeName="Sheet25">
    <tabColor theme="0" tint="-0.14999847407452621"/>
    <pageSetUpPr fitToPage="1"/>
  </sheetPr>
  <dimension ref="A1:D18"/>
  <sheetViews>
    <sheetView zoomScaleNormal="100" workbookViewId="0">
      <selection activeCell="K38" sqref="K38"/>
    </sheetView>
  </sheetViews>
  <sheetFormatPr defaultColWidth="9.33203125" defaultRowHeight="12.95"/>
  <cols>
    <col min="1" max="1" width="81.1640625" style="137" customWidth="1"/>
    <col min="2" max="2" width="2.33203125" style="137" customWidth="1"/>
    <col min="3" max="4" width="13.83203125" style="137" customWidth="1"/>
    <col min="5" max="16384" width="9.33203125" style="137"/>
  </cols>
  <sheetData>
    <row r="1" spans="1:4" s="325" customFormat="1" ht="15.95">
      <c r="A1" s="222" t="s">
        <v>221</v>
      </c>
    </row>
    <row r="2" spans="1:4">
      <c r="A2" s="233"/>
      <c r="B2" s="233"/>
      <c r="C2" s="233"/>
      <c r="D2" s="233"/>
    </row>
    <row r="3" spans="1:4" ht="38.65">
      <c r="A3" s="268"/>
      <c r="B3" s="268"/>
      <c r="C3" s="99" t="s">
        <v>222</v>
      </c>
      <c r="D3" s="99" t="s">
        <v>203</v>
      </c>
    </row>
    <row r="4" spans="1:4">
      <c r="A4" s="268"/>
      <c r="B4" s="268"/>
      <c r="C4" s="100" t="s">
        <v>75</v>
      </c>
      <c r="D4" s="100" t="s">
        <v>75</v>
      </c>
    </row>
    <row r="5" spans="1:4">
      <c r="A5" s="234" t="s">
        <v>223</v>
      </c>
      <c r="B5" s="233"/>
      <c r="C5" s="298">
        <v>1055</v>
      </c>
      <c r="D5" s="298">
        <v>1647</v>
      </c>
    </row>
    <row r="6" spans="1:4">
      <c r="A6" s="233" t="s">
        <v>211</v>
      </c>
      <c r="B6" s="233"/>
      <c r="C6" s="299">
        <v>2893.73</v>
      </c>
      <c r="D6" s="299">
        <v>904</v>
      </c>
    </row>
    <row r="7" spans="1:4">
      <c r="A7" s="233" t="s">
        <v>218</v>
      </c>
      <c r="B7" s="233"/>
      <c r="C7" s="299">
        <v>0</v>
      </c>
      <c r="D7" s="299">
        <v>-564.73</v>
      </c>
    </row>
    <row r="8" spans="1:4">
      <c r="A8" s="59" t="s">
        <v>214</v>
      </c>
      <c r="B8" s="281"/>
      <c r="C8" s="299">
        <v>-302.85000000000002</v>
      </c>
      <c r="D8" s="300">
        <v>0</v>
      </c>
    </row>
    <row r="9" spans="1:4">
      <c r="A9" s="233" t="s">
        <v>219</v>
      </c>
      <c r="B9" s="233"/>
      <c r="C9" s="299">
        <v>0</v>
      </c>
      <c r="D9" s="299">
        <v>0</v>
      </c>
    </row>
    <row r="10" spans="1:4">
      <c r="A10" s="235" t="s">
        <v>224</v>
      </c>
      <c r="B10" s="235"/>
      <c r="C10" s="301">
        <v>-1021.03</v>
      </c>
      <c r="D10" s="301">
        <v>-343.87</v>
      </c>
    </row>
    <row r="11" spans="1:4" ht="13.35" thickBot="1">
      <c r="A11" s="236" t="s">
        <v>225</v>
      </c>
      <c r="B11" s="237"/>
      <c r="C11" s="302">
        <v>2624.8500000000004</v>
      </c>
      <c r="D11" s="302">
        <v>1642.4</v>
      </c>
    </row>
    <row r="12" spans="1:4" s="59" customFormat="1" ht="12.95" customHeight="1">
      <c r="A12" s="234" t="s">
        <v>226</v>
      </c>
      <c r="B12" s="234"/>
      <c r="C12" s="298">
        <v>2167</v>
      </c>
      <c r="D12" s="298">
        <v>1388</v>
      </c>
    </row>
    <row r="13" spans="1:4">
      <c r="A13" s="233" t="s">
        <v>211</v>
      </c>
      <c r="B13" s="233"/>
      <c r="C13" s="299">
        <v>0</v>
      </c>
      <c r="D13" s="299">
        <v>1077</v>
      </c>
    </row>
    <row r="14" spans="1:4">
      <c r="A14" s="233" t="s">
        <v>218</v>
      </c>
      <c r="B14" s="233"/>
      <c r="C14" s="299">
        <v>0</v>
      </c>
      <c r="D14" s="299">
        <v>-499</v>
      </c>
    </row>
    <row r="15" spans="1:4">
      <c r="A15" s="233" t="s">
        <v>214</v>
      </c>
      <c r="B15" s="233"/>
      <c r="C15" s="299">
        <v>-303</v>
      </c>
      <c r="D15" s="299">
        <v>0</v>
      </c>
    </row>
    <row r="16" spans="1:4">
      <c r="A16" s="233" t="s">
        <v>219</v>
      </c>
      <c r="B16" s="233"/>
      <c r="C16" s="299">
        <v>0</v>
      </c>
      <c r="D16" s="299">
        <v>7</v>
      </c>
    </row>
    <row r="17" spans="1:4">
      <c r="A17" s="235" t="s">
        <v>224</v>
      </c>
      <c r="B17" s="235"/>
      <c r="C17" s="301">
        <v>-809</v>
      </c>
      <c r="D17" s="301">
        <v>-327</v>
      </c>
    </row>
    <row r="18" spans="1:4" ht="13.35" thickBot="1">
      <c r="A18" s="236" t="s">
        <v>227</v>
      </c>
      <c r="B18" s="237"/>
      <c r="C18" s="302">
        <v>1055</v>
      </c>
      <c r="D18" s="302">
        <v>1647</v>
      </c>
    </row>
  </sheetData>
  <printOptions gridLines="1"/>
  <pageMargins left="0.18" right="0.17" top="0.59055118110236227" bottom="0.59055118110236227" header="0.19685039370078741" footer="0.19685039370078741"/>
  <pageSetup paperSize="9" scale="87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>
    <tabColor theme="0" tint="-0.14999847407452621"/>
    <pageSetUpPr fitToPage="1"/>
  </sheetPr>
  <dimension ref="A1:G25"/>
  <sheetViews>
    <sheetView zoomScaleNormal="100" workbookViewId="0">
      <selection activeCell="K38" sqref="K38"/>
    </sheetView>
  </sheetViews>
  <sheetFormatPr defaultColWidth="9.33203125" defaultRowHeight="12.95"/>
  <cols>
    <col min="1" max="1" width="46" style="137" customWidth="1"/>
    <col min="2" max="7" width="12.5" style="137" customWidth="1"/>
    <col min="8" max="16384" width="9.33203125" style="137"/>
  </cols>
  <sheetData>
    <row r="1" spans="1:7" s="325" customFormat="1" ht="15.95">
      <c r="A1" s="222" t="s">
        <v>228</v>
      </c>
    </row>
    <row r="3" spans="1:7" ht="23.1" customHeight="1">
      <c r="A3" s="44"/>
      <c r="B3" s="437" t="s">
        <v>229</v>
      </c>
      <c r="C3" s="436"/>
      <c r="D3" s="435" t="s">
        <v>230</v>
      </c>
      <c r="E3" s="436"/>
      <c r="F3" s="435" t="s">
        <v>106</v>
      </c>
      <c r="G3" s="435"/>
    </row>
    <row r="4" spans="1:7" ht="12.75" customHeight="1">
      <c r="A4" s="44"/>
      <c r="B4" s="107">
        <v>2025</v>
      </c>
      <c r="C4" s="35">
        <v>2024</v>
      </c>
      <c r="D4" s="107">
        <v>2025</v>
      </c>
      <c r="E4" s="35">
        <v>2024</v>
      </c>
      <c r="F4" s="107">
        <v>2025</v>
      </c>
      <c r="G4" s="35">
        <v>2024</v>
      </c>
    </row>
    <row r="5" spans="1:7">
      <c r="A5" s="44"/>
      <c r="B5" s="108" t="s">
        <v>75</v>
      </c>
      <c r="C5" s="33" t="s">
        <v>75</v>
      </c>
      <c r="D5" s="108" t="s">
        <v>75</v>
      </c>
      <c r="E5" s="33" t="s">
        <v>75</v>
      </c>
      <c r="F5" s="108" t="s">
        <v>75</v>
      </c>
      <c r="G5" s="33" t="s">
        <v>75</v>
      </c>
    </row>
    <row r="6" spans="1:7" ht="14.25" customHeight="1">
      <c r="A6" s="57"/>
      <c r="B6" s="317"/>
      <c r="C6" s="59"/>
      <c r="D6" s="262"/>
      <c r="E6" s="59"/>
      <c r="F6" s="262"/>
      <c r="G6" s="59"/>
    </row>
    <row r="7" spans="1:7">
      <c r="A7" s="57" t="s">
        <v>231</v>
      </c>
      <c r="B7" s="318">
        <v>6737</v>
      </c>
      <c r="C7" s="200">
        <v>6737</v>
      </c>
      <c r="D7" s="277">
        <v>2244.0500000000002</v>
      </c>
      <c r="E7" s="200">
        <v>1756</v>
      </c>
      <c r="F7" s="277">
        <v>8981.0499999999993</v>
      </c>
      <c r="G7" s="200">
        <v>8493</v>
      </c>
    </row>
    <row r="8" spans="1:7">
      <c r="A8" s="59"/>
      <c r="B8" s="319"/>
      <c r="C8" s="184"/>
      <c r="D8" s="262"/>
      <c r="E8" s="184"/>
      <c r="F8" s="277"/>
      <c r="G8" s="200"/>
    </row>
    <row r="9" spans="1:7">
      <c r="A9" s="59" t="s">
        <v>211</v>
      </c>
      <c r="B9" s="320">
        <v>0</v>
      </c>
      <c r="C9" s="184">
        <v>0</v>
      </c>
      <c r="D9" s="262">
        <v>84.58</v>
      </c>
      <c r="E9" s="184">
        <v>488.05</v>
      </c>
      <c r="F9" s="262">
        <v>84.58</v>
      </c>
      <c r="G9" s="184">
        <v>488.05</v>
      </c>
    </row>
    <row r="10" spans="1:7" ht="12.75" customHeight="1">
      <c r="A10" s="59" t="s">
        <v>232</v>
      </c>
      <c r="B10" s="320">
        <v>0</v>
      </c>
      <c r="C10" s="184">
        <v>0</v>
      </c>
      <c r="D10" s="262">
        <v>-4.6900000000000004</v>
      </c>
      <c r="E10" s="184">
        <v>0</v>
      </c>
      <c r="F10" s="262">
        <v>-4.6900000000000004</v>
      </c>
      <c r="G10" s="231">
        <v>0</v>
      </c>
    </row>
    <row r="11" spans="1:7">
      <c r="A11" s="388" t="s">
        <v>233</v>
      </c>
      <c r="B11" s="386">
        <v>847.69</v>
      </c>
      <c r="C11" s="201">
        <v>0</v>
      </c>
      <c r="D11" s="275">
        <v>-847.69</v>
      </c>
      <c r="E11" s="387">
        <v>0</v>
      </c>
      <c r="F11" s="275">
        <v>0</v>
      </c>
      <c r="G11" s="387">
        <v>0</v>
      </c>
    </row>
    <row r="12" spans="1:7">
      <c r="A12" s="59"/>
      <c r="B12" s="320"/>
      <c r="C12" s="102"/>
      <c r="D12" s="262"/>
      <c r="E12" s="102"/>
      <c r="F12" s="277"/>
      <c r="G12" s="173"/>
    </row>
    <row r="13" spans="1:7">
      <c r="A13" s="72" t="s">
        <v>234</v>
      </c>
      <c r="B13" s="321">
        <v>7584.6900000000005</v>
      </c>
      <c r="C13" s="128">
        <v>6737</v>
      </c>
      <c r="D13" s="328">
        <v>1476.25</v>
      </c>
      <c r="E13" s="128">
        <v>2244.0500000000002</v>
      </c>
      <c r="F13" s="278">
        <v>9060.9399999999987</v>
      </c>
      <c r="G13" s="128">
        <v>8981.0499999999993</v>
      </c>
    </row>
    <row r="14" spans="1:7">
      <c r="B14" s="317"/>
      <c r="D14" s="262"/>
      <c r="F14" s="262"/>
    </row>
    <row r="15" spans="1:7" ht="25.7">
      <c r="A15" s="69" t="s">
        <v>235</v>
      </c>
      <c r="B15" s="322">
        <v>-6429</v>
      </c>
      <c r="C15" s="173">
        <v>-6264</v>
      </c>
      <c r="D15" s="277">
        <v>0</v>
      </c>
      <c r="E15" s="173">
        <v>0</v>
      </c>
      <c r="F15" s="277">
        <v>-6429</v>
      </c>
      <c r="G15" s="173">
        <v>-6264</v>
      </c>
    </row>
    <row r="16" spans="1:7">
      <c r="A16" s="57"/>
      <c r="B16" s="320"/>
      <c r="C16" s="102"/>
      <c r="D16" s="262"/>
      <c r="E16" s="173"/>
      <c r="F16" s="277"/>
      <c r="G16" s="173"/>
    </row>
    <row r="17" spans="1:7">
      <c r="A17" s="192" t="s">
        <v>236</v>
      </c>
      <c r="B17" s="275">
        <v>-477</v>
      </c>
      <c r="C17" s="201">
        <v>-165</v>
      </c>
      <c r="D17" s="275">
        <v>0</v>
      </c>
      <c r="E17" s="101">
        <v>0</v>
      </c>
      <c r="F17" s="275">
        <v>-477</v>
      </c>
      <c r="G17" s="101">
        <v>-165</v>
      </c>
    </row>
    <row r="18" spans="1:7">
      <c r="A18" s="59"/>
      <c r="B18" s="320"/>
      <c r="C18" s="102"/>
      <c r="D18" s="262"/>
      <c r="E18" s="102"/>
      <c r="F18" s="277"/>
      <c r="G18" s="173"/>
    </row>
    <row r="19" spans="1:7" ht="25.7">
      <c r="A19" s="71" t="s">
        <v>237</v>
      </c>
      <c r="B19" s="321">
        <v>-6906</v>
      </c>
      <c r="C19" s="227">
        <v>-6429</v>
      </c>
      <c r="D19" s="278">
        <v>0</v>
      </c>
      <c r="E19" s="227">
        <v>0</v>
      </c>
      <c r="F19" s="278">
        <v>-6906</v>
      </c>
      <c r="G19" s="227">
        <v>-6429</v>
      </c>
    </row>
    <row r="20" spans="1:7">
      <c r="A20" s="59"/>
      <c r="B20" s="319"/>
      <c r="C20" s="184"/>
      <c r="D20" s="262"/>
      <c r="E20" s="184"/>
      <c r="F20" s="277"/>
      <c r="G20" s="200"/>
    </row>
    <row r="21" spans="1:7" ht="13.35" thickBot="1">
      <c r="A21" s="186"/>
      <c r="B21" s="323"/>
      <c r="C21" s="232"/>
      <c r="D21" s="276"/>
      <c r="E21" s="232"/>
      <c r="F21" s="279"/>
      <c r="G21" s="202"/>
    </row>
    <row r="22" spans="1:7" ht="13.35" thickBot="1">
      <c r="A22" s="84" t="s">
        <v>238</v>
      </c>
      <c r="B22" s="104">
        <v>678.69000000000051</v>
      </c>
      <c r="C22" s="85">
        <v>308</v>
      </c>
      <c r="D22" s="48">
        <v>1476.25</v>
      </c>
      <c r="E22" s="85">
        <v>2244.0500000000002</v>
      </c>
      <c r="F22" s="48">
        <v>2154.9399999999987</v>
      </c>
      <c r="G22" s="85">
        <v>2552.0499999999993</v>
      </c>
    </row>
    <row r="23" spans="1:7">
      <c r="B23" s="150"/>
      <c r="C23" s="150"/>
    </row>
    <row r="24" spans="1:7">
      <c r="B24" s="150"/>
      <c r="C24" s="150"/>
    </row>
    <row r="25" spans="1:7">
      <c r="B25" s="141"/>
      <c r="F25" s="138"/>
      <c r="G25" s="138"/>
    </row>
  </sheetData>
  <mergeCells count="3">
    <mergeCell ref="F3:G3"/>
    <mergeCell ref="B3:C3"/>
    <mergeCell ref="D3:E3"/>
  </mergeCells>
  <printOptions gridLines="1"/>
  <pageMargins left="0.18" right="0.17" top="0.59055118110236227" bottom="0.59055118110236227" header="0.19685039370078741" footer="0.19685039370078741"/>
  <pageSetup paperSize="9" scale="1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>
    <tabColor theme="0" tint="-0.14999847407452621"/>
  </sheetPr>
  <dimension ref="A1:D11"/>
  <sheetViews>
    <sheetView zoomScaleNormal="100" workbookViewId="0">
      <selection activeCell="K38" sqref="K38"/>
    </sheetView>
  </sheetViews>
  <sheetFormatPr defaultColWidth="9.33203125" defaultRowHeight="10.7"/>
  <cols>
    <col min="1" max="1" width="91.6640625" style="86" customWidth="1"/>
    <col min="2" max="2" width="3.5" style="86" customWidth="1"/>
    <col min="3" max="4" width="13.83203125" style="86" customWidth="1"/>
    <col min="5" max="16384" width="9.33203125" style="86"/>
  </cols>
  <sheetData>
    <row r="1" spans="1:4" s="325" customFormat="1" ht="15.95">
      <c r="A1" s="222" t="s">
        <v>239</v>
      </c>
    </row>
    <row r="2" spans="1:4" ht="12.95">
      <c r="A2" s="69"/>
      <c r="B2" s="69"/>
      <c r="C2" s="170"/>
      <c r="D2" s="55"/>
    </row>
    <row r="3" spans="1:4" ht="12.95">
      <c r="A3" s="53"/>
      <c r="B3" s="53"/>
      <c r="C3" s="20">
        <v>2025</v>
      </c>
      <c r="D3" s="20">
        <v>2024</v>
      </c>
    </row>
    <row r="4" spans="1:4" ht="12.95">
      <c r="A4" s="53"/>
      <c r="B4" s="53"/>
      <c r="C4" s="54" t="s">
        <v>75</v>
      </c>
      <c r="D4" s="54" t="s">
        <v>75</v>
      </c>
    </row>
    <row r="5" spans="1:4" ht="14.25" customHeight="1">
      <c r="A5" s="70" t="s">
        <v>240</v>
      </c>
      <c r="B5" s="70"/>
      <c r="C5" s="55">
        <v>6196</v>
      </c>
      <c r="D5" s="55">
        <v>3760</v>
      </c>
    </row>
    <row r="6" spans="1:4" ht="12.95">
      <c r="A6" s="70" t="s">
        <v>201</v>
      </c>
      <c r="B6" s="70"/>
      <c r="C6" s="55">
        <v>167</v>
      </c>
      <c r="D6" s="55">
        <v>118</v>
      </c>
    </row>
    <row r="7" spans="1:4" ht="12.95">
      <c r="A7" s="70" t="s">
        <v>203</v>
      </c>
      <c r="B7" s="70"/>
      <c r="C7" s="55">
        <v>344</v>
      </c>
      <c r="D7" s="55">
        <v>328</v>
      </c>
    </row>
    <row r="8" spans="1:4" ht="12.95">
      <c r="A8" s="70" t="s">
        <v>209</v>
      </c>
      <c r="B8" s="70"/>
      <c r="C8" s="55">
        <v>87</v>
      </c>
      <c r="D8" s="55">
        <v>87</v>
      </c>
    </row>
    <row r="9" spans="1:4" ht="12.95">
      <c r="A9" s="70" t="s">
        <v>55</v>
      </c>
      <c r="B9" s="70"/>
      <c r="C9" s="55">
        <v>477</v>
      </c>
      <c r="D9" s="55">
        <v>165</v>
      </c>
    </row>
    <row r="10" spans="1:4" ht="12.95">
      <c r="A10" s="453"/>
      <c r="B10" s="453"/>
      <c r="C10" s="456"/>
      <c r="D10" s="456"/>
    </row>
    <row r="11" spans="1:4" ht="12.95">
      <c r="A11" s="71" t="s">
        <v>241</v>
      </c>
      <c r="B11" s="71"/>
      <c r="C11" s="73">
        <v>7271</v>
      </c>
      <c r="D11" s="73">
        <v>4458</v>
      </c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2A6B-3AE5-4AAE-835A-1C2D45A01C17}">
  <sheetPr>
    <tabColor theme="0" tint="-0.14999847407452621"/>
  </sheetPr>
  <dimension ref="A1:E26"/>
  <sheetViews>
    <sheetView zoomScaleNormal="100" workbookViewId="0">
      <selection activeCell="K38" sqref="K38"/>
    </sheetView>
  </sheetViews>
  <sheetFormatPr defaultColWidth="9.33203125" defaultRowHeight="10.7"/>
  <cols>
    <col min="1" max="1" width="45.83203125" style="138" customWidth="1"/>
    <col min="2" max="2" width="17.83203125" style="138" customWidth="1"/>
    <col min="3" max="5" width="14.6640625" style="138" customWidth="1"/>
    <col min="6" max="7" width="9.33203125" style="138"/>
    <col min="8" max="13" width="10.5" style="138" bestFit="1" customWidth="1"/>
    <col min="14" max="19" width="9.33203125" style="138"/>
    <col min="20" max="20" width="17.1640625" style="138" bestFit="1" customWidth="1"/>
    <col min="21" max="22" width="10.5" style="138" bestFit="1" customWidth="1"/>
    <col min="23" max="16384" width="9.33203125" style="138"/>
  </cols>
  <sheetData>
    <row r="1" spans="1:5" ht="15.95">
      <c r="A1" s="390" t="s">
        <v>242</v>
      </c>
      <c r="B1" s="59"/>
      <c r="C1" s="59"/>
      <c r="D1" s="59"/>
      <c r="E1" s="59"/>
    </row>
    <row r="2" spans="1:5" ht="15.95">
      <c r="A2" s="222"/>
      <c r="B2" s="59"/>
      <c r="C2" s="59"/>
      <c r="D2" s="59"/>
      <c r="E2" s="59"/>
    </row>
    <row r="3" spans="1:5" ht="24.75" customHeight="1">
      <c r="A3" s="35"/>
      <c r="B3" s="441" t="s">
        <v>243</v>
      </c>
      <c r="C3" s="439" t="s">
        <v>244</v>
      </c>
      <c r="D3" s="439"/>
      <c r="E3" s="440"/>
    </row>
    <row r="4" spans="1:5" ht="12.95">
      <c r="A4" s="35"/>
      <c r="B4" s="441" t="s">
        <v>245</v>
      </c>
      <c r="C4" s="20" t="s">
        <v>246</v>
      </c>
      <c r="D4" s="20" t="s">
        <v>247</v>
      </c>
      <c r="E4" s="103" t="s">
        <v>248</v>
      </c>
    </row>
    <row r="5" spans="1:5" s="59" customFormat="1" ht="12.95">
      <c r="A5" s="272"/>
      <c r="B5" s="375" t="s">
        <v>15</v>
      </c>
      <c r="C5" s="8" t="s">
        <v>15</v>
      </c>
      <c r="D5" s="8" t="s">
        <v>15</v>
      </c>
      <c r="E5" s="8" t="s">
        <v>15</v>
      </c>
    </row>
    <row r="6" spans="1:5" ht="12.95">
      <c r="A6" s="197"/>
      <c r="B6" s="367"/>
      <c r="C6" s="59"/>
      <c r="D6" s="59"/>
      <c r="E6" s="59"/>
    </row>
    <row r="7" spans="1:5" ht="12.95">
      <c r="A7" s="197">
        <v>2025</v>
      </c>
      <c r="B7" s="367"/>
      <c r="C7" s="59"/>
      <c r="D7" s="59"/>
      <c r="E7" s="59"/>
    </row>
    <row r="8" spans="1:5" ht="12.95">
      <c r="A8" s="59" t="s">
        <v>206</v>
      </c>
      <c r="B8" s="372">
        <v>170851</v>
      </c>
      <c r="C8" s="184">
        <v>0</v>
      </c>
      <c r="D8" s="184">
        <v>0</v>
      </c>
      <c r="E8" s="184">
        <v>170851</v>
      </c>
    </row>
    <row r="9" spans="1:5" ht="12.95">
      <c r="A9" s="59" t="s">
        <v>249</v>
      </c>
      <c r="B9" s="372">
        <v>85099.51</v>
      </c>
      <c r="C9" s="184">
        <v>0</v>
      </c>
      <c r="D9" s="184">
        <v>0</v>
      </c>
      <c r="E9" s="184">
        <v>85099.51</v>
      </c>
    </row>
    <row r="10" spans="1:5" ht="12.95">
      <c r="A10" s="59" t="s">
        <v>250</v>
      </c>
      <c r="B10" s="372">
        <v>7978.78</v>
      </c>
      <c r="C10" s="184">
        <v>0</v>
      </c>
      <c r="D10" s="184">
        <v>7978.78</v>
      </c>
      <c r="E10" s="184">
        <v>0</v>
      </c>
    </row>
    <row r="11" spans="1:5" ht="12.95">
      <c r="A11" s="59" t="s">
        <v>201</v>
      </c>
      <c r="B11" s="372">
        <v>163.9867800000068</v>
      </c>
      <c r="C11" s="184">
        <v>0</v>
      </c>
      <c r="D11" s="184">
        <v>0</v>
      </c>
      <c r="E11" s="184">
        <v>163.9867800000068</v>
      </c>
    </row>
    <row r="12" spans="1:5" ht="12.95">
      <c r="A12" s="59" t="s">
        <v>203</v>
      </c>
      <c r="B12" s="373">
        <v>1641.7488700000013</v>
      </c>
      <c r="C12" s="184">
        <v>0</v>
      </c>
      <c r="D12" s="184">
        <v>0</v>
      </c>
      <c r="E12" s="201">
        <v>1641.7488700000013</v>
      </c>
    </row>
    <row r="13" spans="1:5" s="86" customFormat="1" ht="12.95">
      <c r="A13" s="481"/>
      <c r="B13" s="372"/>
      <c r="C13" s="482"/>
      <c r="D13" s="482"/>
      <c r="E13" s="184"/>
    </row>
    <row r="14" spans="1:5" s="86" customFormat="1" ht="12.95">
      <c r="A14" s="72" t="s">
        <v>106</v>
      </c>
      <c r="B14" s="376">
        <v>265735.02565000008</v>
      </c>
      <c r="C14" s="227">
        <v>0</v>
      </c>
      <c r="D14" s="227">
        <v>7978.78</v>
      </c>
      <c r="E14" s="128">
        <v>257756.24565000003</v>
      </c>
    </row>
    <row r="15" spans="1:5">
      <c r="B15" s="374"/>
    </row>
    <row r="16" spans="1:5">
      <c r="B16" s="374"/>
    </row>
    <row r="17" spans="1:5" ht="12.95">
      <c r="A17" s="197">
        <v>2024</v>
      </c>
      <c r="B17" s="372"/>
      <c r="C17" s="184"/>
      <c r="D17" s="184"/>
      <c r="E17" s="184"/>
    </row>
    <row r="18" spans="1:5" ht="12.95">
      <c r="A18" s="59" t="s">
        <v>206</v>
      </c>
      <c r="B18" s="372">
        <v>170851</v>
      </c>
      <c r="C18" s="184">
        <v>0</v>
      </c>
      <c r="D18" s="184">
        <v>0</v>
      </c>
      <c r="E18" s="184">
        <v>170851</v>
      </c>
    </row>
    <row r="19" spans="1:5" ht="12.95">
      <c r="A19" s="59" t="s">
        <v>249</v>
      </c>
      <c r="B19" s="372">
        <v>73326</v>
      </c>
      <c r="C19" s="184">
        <v>0</v>
      </c>
      <c r="D19" s="184">
        <v>0</v>
      </c>
      <c r="E19" s="184">
        <v>73326</v>
      </c>
    </row>
    <row r="20" spans="1:5" ht="12.95">
      <c r="A20" s="59" t="s">
        <v>250</v>
      </c>
      <c r="B20" s="372">
        <v>8107.93</v>
      </c>
      <c r="C20" s="184">
        <v>0</v>
      </c>
      <c r="D20" s="184">
        <v>8107.93</v>
      </c>
      <c r="E20" s="184">
        <v>0</v>
      </c>
    </row>
    <row r="21" spans="1:5" ht="12.95">
      <c r="A21" s="59" t="s">
        <v>201</v>
      </c>
      <c r="B21" s="372">
        <v>181.16678000000678</v>
      </c>
      <c r="C21" s="184">
        <v>0</v>
      </c>
      <c r="D21" s="184">
        <v>0</v>
      </c>
      <c r="E21" s="184">
        <v>181.16678000000678</v>
      </c>
    </row>
    <row r="22" spans="1:5" ht="12.95">
      <c r="A22" s="59" t="s">
        <v>203</v>
      </c>
      <c r="B22" s="373">
        <v>1646.9888700000013</v>
      </c>
      <c r="C22" s="184">
        <v>0</v>
      </c>
      <c r="D22" s="184">
        <v>0</v>
      </c>
      <c r="E22" s="201">
        <v>1646.9888700000013</v>
      </c>
    </row>
    <row r="23" spans="1:5" s="86" customFormat="1" ht="12.95">
      <c r="A23" s="481"/>
      <c r="B23" s="372"/>
      <c r="C23" s="482"/>
      <c r="D23" s="482"/>
      <c r="E23" s="184"/>
    </row>
    <row r="24" spans="1:5" s="86" customFormat="1" ht="12.95">
      <c r="A24" s="72" t="s">
        <v>106</v>
      </c>
      <c r="B24" s="376">
        <v>254113.08564999999</v>
      </c>
      <c r="C24" s="227">
        <v>0</v>
      </c>
      <c r="D24" s="227">
        <v>8107.93</v>
      </c>
      <c r="E24" s="128">
        <v>246005.15565</v>
      </c>
    </row>
    <row r="26" spans="1:5">
      <c r="B26" s="374"/>
    </row>
  </sheetData>
  <mergeCells count="2">
    <mergeCell ref="C3:E3"/>
    <mergeCell ref="B3:B4"/>
  </mergeCells>
  <phoneticPr fontId="0" type="noConversion"/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tabColor theme="0" tint="-0.14999847407452621"/>
    <pageSetUpPr fitToPage="1"/>
  </sheetPr>
  <dimension ref="A1:F18"/>
  <sheetViews>
    <sheetView workbookViewId="0">
      <selection activeCell="K38" sqref="K38"/>
    </sheetView>
  </sheetViews>
  <sheetFormatPr defaultColWidth="9.33203125" defaultRowHeight="12.95"/>
  <cols>
    <col min="1" max="1" width="58.6640625" style="59" customWidth="1"/>
    <col min="2" max="2" width="16.1640625" style="59" customWidth="1"/>
    <col min="3" max="3" width="2.6640625" style="59" customWidth="1"/>
    <col min="4" max="5" width="15.83203125" style="59" customWidth="1"/>
    <col min="6" max="6" width="16.1640625" style="59" customWidth="1"/>
    <col min="7" max="16384" width="9.33203125" style="59"/>
  </cols>
  <sheetData>
    <row r="1" spans="1:6" s="138" customFormat="1" ht="15.95">
      <c r="A1" s="222" t="s">
        <v>251</v>
      </c>
      <c r="B1" s="59"/>
      <c r="C1" s="59"/>
      <c r="D1" s="59"/>
      <c r="E1" s="59"/>
    </row>
    <row r="2" spans="1:6" s="138" customFormat="1" ht="15.95">
      <c r="A2" s="390"/>
      <c r="B2" s="59"/>
      <c r="C2" s="59"/>
      <c r="D2" s="59"/>
      <c r="E2" s="59"/>
    </row>
    <row r="3" spans="1:6">
      <c r="A3" s="35"/>
      <c r="B3" s="33"/>
      <c r="C3" s="33"/>
      <c r="D3" s="33">
        <v>2025</v>
      </c>
      <c r="E3" s="33">
        <v>2024</v>
      </c>
    </row>
    <row r="4" spans="1:6">
      <c r="A4" s="35"/>
      <c r="B4" s="33"/>
      <c r="C4" s="33"/>
      <c r="D4" s="33" t="s">
        <v>75</v>
      </c>
      <c r="E4" s="33" t="s">
        <v>75</v>
      </c>
    </row>
    <row r="5" spans="1:6">
      <c r="A5" s="70"/>
      <c r="B5" s="170"/>
      <c r="C5" s="70"/>
      <c r="D5" s="11"/>
      <c r="E5" s="223"/>
    </row>
    <row r="6" spans="1:6">
      <c r="A6" s="57" t="s">
        <v>252</v>
      </c>
      <c r="D6" s="110"/>
    </row>
    <row r="7" spans="1:6">
      <c r="A7" s="59" t="s">
        <v>49</v>
      </c>
      <c r="B7" s="184"/>
      <c r="D7" s="45">
        <v>15563</v>
      </c>
      <c r="E7" s="184">
        <v>24660</v>
      </c>
    </row>
    <row r="8" spans="1:6">
      <c r="B8" s="184"/>
      <c r="D8" s="45"/>
      <c r="E8" s="184"/>
    </row>
    <row r="9" spans="1:6">
      <c r="A9" s="57" t="s">
        <v>253</v>
      </c>
      <c r="D9" s="110"/>
    </row>
    <row r="10" spans="1:6" ht="14.1">
      <c r="A10" s="59" t="s">
        <v>254</v>
      </c>
      <c r="B10" s="184"/>
      <c r="D10" s="45">
        <v>75649</v>
      </c>
      <c r="E10" s="184">
        <v>91969</v>
      </c>
    </row>
    <row r="11" spans="1:6">
      <c r="A11" s="192" t="s">
        <v>255</v>
      </c>
      <c r="B11" s="201"/>
      <c r="C11" s="192"/>
      <c r="D11" s="112">
        <v>1347</v>
      </c>
      <c r="E11" s="201">
        <v>1059</v>
      </c>
    </row>
    <row r="12" spans="1:6">
      <c r="B12" s="184"/>
      <c r="D12" s="45"/>
      <c r="E12" s="184"/>
    </row>
    <row r="13" spans="1:6">
      <c r="A13" s="72" t="s">
        <v>256</v>
      </c>
      <c r="B13" s="128"/>
      <c r="C13" s="72"/>
      <c r="D13" s="46">
        <v>92559</v>
      </c>
      <c r="E13" s="128">
        <v>117688</v>
      </c>
      <c r="F13" s="184"/>
    </row>
    <row r="14" spans="1:6">
      <c r="A14" s="57"/>
      <c r="B14" s="200"/>
      <c r="C14" s="57"/>
      <c r="D14" s="89"/>
      <c r="E14" s="200"/>
    </row>
    <row r="15" spans="1:6">
      <c r="A15" s="59" t="s">
        <v>257</v>
      </c>
      <c r="D15" s="110"/>
    </row>
    <row r="16" spans="1:6">
      <c r="D16" s="110"/>
    </row>
    <row r="17" spans="1:5">
      <c r="A17" s="59" t="s">
        <v>258</v>
      </c>
      <c r="B17" s="184"/>
      <c r="D17" s="45">
        <v>88319</v>
      </c>
      <c r="E17" s="184">
        <v>113833</v>
      </c>
    </row>
    <row r="18" spans="1:5">
      <c r="A18" s="192" t="s">
        <v>259</v>
      </c>
      <c r="B18" s="201"/>
      <c r="C18" s="192"/>
      <c r="D18" s="112">
        <v>4240</v>
      </c>
      <c r="E18" s="201">
        <v>3855</v>
      </c>
    </row>
  </sheetData>
  <phoneticPr fontId="0" type="noConversion"/>
  <printOptions gridLines="1"/>
  <pageMargins left="0.35433070866141736" right="0.35433070866141736" top="0.59055118110236227" bottom="0.59055118110236227" header="0.19685039370078741" footer="0.19685039370078741"/>
  <pageSetup paperSize="9" scale="8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14999847407452621"/>
    <pageSetUpPr fitToPage="1"/>
  </sheetPr>
  <dimension ref="A1:J42"/>
  <sheetViews>
    <sheetView zoomScaleNormal="100" workbookViewId="0">
      <selection activeCell="C56" sqref="C56"/>
    </sheetView>
  </sheetViews>
  <sheetFormatPr defaultColWidth="9.33203125" defaultRowHeight="12.95"/>
  <cols>
    <col min="1" max="1" width="73" style="137" customWidth="1"/>
    <col min="2" max="2" width="13.33203125" style="137" customWidth="1"/>
    <col min="3" max="4" width="13.83203125" style="137" customWidth="1"/>
    <col min="5" max="16384" width="9.33203125" style="137"/>
  </cols>
  <sheetData>
    <row r="1" spans="1:10" s="138" customFormat="1" ht="15.95">
      <c r="A1" s="222" t="s">
        <v>13</v>
      </c>
      <c r="B1" s="59"/>
      <c r="C1" s="59"/>
      <c r="D1" s="59"/>
      <c r="E1" s="59"/>
      <c r="F1" s="59"/>
      <c r="G1" s="59"/>
      <c r="H1" s="59"/>
      <c r="I1" s="59"/>
      <c r="J1" s="137"/>
    </row>
    <row r="3" spans="1:10" ht="15" customHeight="1">
      <c r="A3" s="131"/>
      <c r="B3" s="131"/>
      <c r="C3" s="1">
        <v>2025</v>
      </c>
      <c r="D3" s="2">
        <v>2024</v>
      </c>
    </row>
    <row r="4" spans="1:10">
      <c r="A4" s="132"/>
      <c r="B4" s="133" t="s">
        <v>14</v>
      </c>
      <c r="C4" s="2" t="s">
        <v>15</v>
      </c>
      <c r="D4" s="2" t="s">
        <v>15</v>
      </c>
    </row>
    <row r="5" spans="1:10">
      <c r="A5" s="78" t="s">
        <v>16</v>
      </c>
      <c r="B5" s="145"/>
      <c r="C5" s="3"/>
      <c r="D5" s="146"/>
    </row>
    <row r="6" spans="1:10">
      <c r="A6" s="79"/>
      <c r="B6" s="145"/>
      <c r="C6" s="3"/>
      <c r="D6" s="146"/>
    </row>
    <row r="7" spans="1:10">
      <c r="A7" s="78" t="s">
        <v>17</v>
      </c>
      <c r="B7" s="145"/>
      <c r="C7" s="3"/>
      <c r="D7" s="146"/>
    </row>
    <row r="8" spans="1:10">
      <c r="A8" s="77" t="s">
        <v>18</v>
      </c>
      <c r="B8" s="147" t="s">
        <v>19</v>
      </c>
      <c r="C8" s="92">
        <v>404884</v>
      </c>
      <c r="D8" s="148">
        <v>374692</v>
      </c>
    </row>
    <row r="9" spans="1:10">
      <c r="A9" s="77" t="s">
        <v>20</v>
      </c>
      <c r="B9" s="147" t="s">
        <v>19</v>
      </c>
      <c r="C9" s="92">
        <v>146793</v>
      </c>
      <c r="D9" s="148">
        <v>79282</v>
      </c>
    </row>
    <row r="10" spans="1:10">
      <c r="A10" s="77" t="s">
        <v>21</v>
      </c>
      <c r="B10" s="147"/>
      <c r="C10" s="92">
        <v>12325</v>
      </c>
      <c r="D10" s="148">
        <v>14937</v>
      </c>
    </row>
    <row r="11" spans="1:10">
      <c r="A11" s="77" t="s">
        <v>22</v>
      </c>
      <c r="B11" s="147"/>
      <c r="C11" s="92">
        <v>11535</v>
      </c>
      <c r="D11" s="148">
        <v>11673</v>
      </c>
    </row>
    <row r="12" spans="1:10">
      <c r="A12" s="77" t="s">
        <v>23</v>
      </c>
      <c r="B12" s="147"/>
      <c r="C12" s="92">
        <v>9205</v>
      </c>
      <c r="D12" s="148">
        <v>1678</v>
      </c>
    </row>
    <row r="13" spans="1:10">
      <c r="A13" s="447"/>
      <c r="B13" s="448"/>
      <c r="C13" s="449"/>
      <c r="D13" s="450"/>
    </row>
    <row r="14" spans="1:10">
      <c r="A14" s="80" t="s">
        <v>24</v>
      </c>
      <c r="B14" s="151"/>
      <c r="C14" s="4">
        <v>584742</v>
      </c>
      <c r="D14" s="284">
        <v>482262</v>
      </c>
    </row>
    <row r="15" spans="1:10">
      <c r="A15" s="77"/>
      <c r="B15" s="145"/>
      <c r="C15" s="3"/>
      <c r="D15" s="146"/>
    </row>
    <row r="16" spans="1:10">
      <c r="A16" s="78" t="s">
        <v>25</v>
      </c>
      <c r="B16" s="145"/>
      <c r="C16" s="3"/>
      <c r="D16" s="146"/>
    </row>
    <row r="17" spans="1:4">
      <c r="A17" s="77" t="s">
        <v>26</v>
      </c>
      <c r="B17" s="147">
        <v>3.1</v>
      </c>
      <c r="C17" s="92">
        <v>308226</v>
      </c>
      <c r="D17" s="148">
        <v>213402</v>
      </c>
    </row>
    <row r="18" spans="1:4">
      <c r="A18" s="77" t="s">
        <v>27</v>
      </c>
      <c r="B18" s="147">
        <v>3.2</v>
      </c>
      <c r="C18" s="92">
        <v>192711</v>
      </c>
      <c r="D18" s="148">
        <v>185332</v>
      </c>
    </row>
    <row r="19" spans="1:4">
      <c r="A19" s="77" t="s">
        <v>28</v>
      </c>
      <c r="B19" s="147" t="s">
        <v>29</v>
      </c>
      <c r="C19" s="92">
        <v>7271</v>
      </c>
      <c r="D19" s="148">
        <v>4458</v>
      </c>
    </row>
    <row r="20" spans="1:4">
      <c r="A20" s="77" t="s">
        <v>30</v>
      </c>
      <c r="B20" s="145"/>
      <c r="C20" s="92">
        <v>245</v>
      </c>
      <c r="D20" s="148">
        <v>77</v>
      </c>
    </row>
    <row r="21" spans="1:4">
      <c r="A21" s="77" t="s">
        <v>31</v>
      </c>
      <c r="B21" s="145">
        <v>3.3</v>
      </c>
      <c r="C21" s="92">
        <v>74774</v>
      </c>
      <c r="D21" s="148">
        <v>79465</v>
      </c>
    </row>
    <row r="22" spans="1:4">
      <c r="A22" s="447"/>
      <c r="B22" s="448"/>
      <c r="C22" s="449"/>
      <c r="D22" s="450"/>
    </row>
    <row r="23" spans="1:4" s="141" customFormat="1">
      <c r="A23" s="80" t="s">
        <v>32</v>
      </c>
      <c r="B23" s="152"/>
      <c r="C23" s="4">
        <v>583227</v>
      </c>
      <c r="D23" s="284">
        <v>482734</v>
      </c>
    </row>
    <row r="24" spans="1:4" ht="13.35" thickBot="1">
      <c r="A24" s="134"/>
      <c r="B24" s="154"/>
      <c r="C24" s="135"/>
      <c r="D24" s="155"/>
    </row>
    <row r="25" spans="1:4" ht="13.35" thickBot="1">
      <c r="A25" s="81" t="s">
        <v>33</v>
      </c>
      <c r="B25" s="75"/>
      <c r="C25" s="76">
        <v>1515</v>
      </c>
      <c r="D25" s="76">
        <v>-472</v>
      </c>
    </row>
    <row r="26" spans="1:4">
      <c r="A26" s="78"/>
      <c r="B26" s="145"/>
      <c r="C26" s="3"/>
      <c r="D26" s="146"/>
    </row>
    <row r="27" spans="1:4">
      <c r="A27" s="78" t="s">
        <v>34</v>
      </c>
      <c r="B27" s="145"/>
      <c r="C27" s="3"/>
      <c r="D27" s="146"/>
    </row>
    <row r="28" spans="1:4">
      <c r="A28" s="77" t="s">
        <v>35</v>
      </c>
      <c r="B28" s="145">
        <v>8.1</v>
      </c>
      <c r="C28" s="92">
        <v>61</v>
      </c>
      <c r="D28" s="148">
        <v>112</v>
      </c>
    </row>
    <row r="29" spans="1:4">
      <c r="A29" s="77" t="s">
        <v>36</v>
      </c>
      <c r="B29" s="145">
        <v>8.1</v>
      </c>
      <c r="C29" s="92">
        <v>59</v>
      </c>
      <c r="D29" s="148">
        <v>1</v>
      </c>
    </row>
    <row r="30" spans="1:4">
      <c r="A30" s="447"/>
      <c r="B30" s="448"/>
      <c r="C30" s="449"/>
      <c r="D30" s="450"/>
    </row>
    <row r="31" spans="1:4">
      <c r="A31" s="80" t="s">
        <v>37</v>
      </c>
      <c r="B31" s="151"/>
      <c r="C31" s="5">
        <v>120</v>
      </c>
      <c r="D31" s="285">
        <v>113</v>
      </c>
    </row>
    <row r="32" spans="1:4">
      <c r="A32" s="77"/>
      <c r="B32" s="145"/>
      <c r="C32" s="3"/>
      <c r="D32" s="146"/>
    </row>
    <row r="33" spans="1:4">
      <c r="A33" s="80" t="s">
        <v>38</v>
      </c>
      <c r="B33" s="151"/>
      <c r="C33" s="4">
        <v>1635</v>
      </c>
      <c r="D33" s="284">
        <v>-359</v>
      </c>
    </row>
    <row r="34" spans="1:4">
      <c r="A34" s="77"/>
      <c r="B34" s="448"/>
      <c r="C34" s="451"/>
      <c r="D34" s="452"/>
    </row>
    <row r="35" spans="1:4">
      <c r="A35" s="78" t="s">
        <v>39</v>
      </c>
      <c r="B35" s="145"/>
      <c r="C35" s="92"/>
      <c r="D35" s="377"/>
    </row>
    <row r="36" spans="1:4">
      <c r="A36" s="77" t="s">
        <v>40</v>
      </c>
      <c r="B36" s="145" t="s">
        <v>41</v>
      </c>
      <c r="C36" s="92">
        <v>9579</v>
      </c>
      <c r="D36" s="286">
        <v>0</v>
      </c>
    </row>
    <row r="37" spans="1:4">
      <c r="A37" s="447"/>
      <c r="B37" s="448"/>
      <c r="C37" s="449"/>
      <c r="D37" s="450"/>
    </row>
    <row r="38" spans="1:4">
      <c r="A38" s="80" t="s">
        <v>42</v>
      </c>
      <c r="B38" s="151"/>
      <c r="C38" s="5">
        <v>9579</v>
      </c>
      <c r="D38" s="285">
        <v>0</v>
      </c>
    </row>
    <row r="39" spans="1:4" ht="13.35" thickBot="1">
      <c r="A39" s="134"/>
      <c r="B39" s="154"/>
      <c r="C39" s="136"/>
      <c r="D39" s="156"/>
    </row>
    <row r="40" spans="1:4" ht="13.35" thickBot="1">
      <c r="A40" s="82" t="s">
        <v>43</v>
      </c>
      <c r="B40" s="75"/>
      <c r="C40" s="76">
        <v>11214</v>
      </c>
      <c r="D40" s="76">
        <v>-359</v>
      </c>
    </row>
    <row r="41" spans="1:4" ht="6.75" customHeight="1">
      <c r="C41" s="141"/>
    </row>
    <row r="42" spans="1:4">
      <c r="C42" s="141"/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orientation="portrait" r:id="rId1"/>
  <headerFooter alignWithMargins="0">
    <oddHeader>&amp;L&amp;8Corporate Financial Services&amp;R&amp;8Printed &amp;D &amp;T</oddHeader>
    <oddFooter>&amp;CAuthor: E Chan&amp;RPage &amp;P of &amp;N&amp;L&amp;"Calibri"&amp;11&amp;K000000&amp;Z&amp;F&amp;F&amp;A_x000D_&amp;1#&amp;"Calibri"&amp;11&amp;K000000OFFICIAL</oddFooter>
    <evenHeader>&amp;L&amp;8Corporate Financial Services&amp;R&amp;8Printed &amp;D &amp;T</evenHeader>
    <evenFooter>&amp;CAuthor: E Chan&amp;RPage &amp;P of &amp;N&amp;L&amp;"Calibri"&amp;11&amp;K000000&amp;Z&amp;F&amp;F&amp;A_x000D_&amp;1#&amp;"Calibri"&amp;11&amp;K000000OFFICIAL</evenFooter>
    <firstHeader>&amp;L&amp;8Corporate Financial Services&amp;R&amp;8Printed &amp;D &amp;T</firstHeader>
    <firstFooter>&amp;CAuthor: E Chan&amp;RPage &amp;P of &amp;N&amp;L&amp;"Calibri"&amp;11&amp;K000000&amp;Z&amp;F&amp;F&amp;A_x000D_&amp;1#&amp;"Calibri"&amp;11&amp;K000000OFFICIAL</firstFooter>
  </headerFooter>
  <ignoredErrors>
    <ignoredError sqref="B8:B9 B1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theme="0" tint="-0.14999847407452621"/>
    <pageSetUpPr fitToPage="1"/>
  </sheetPr>
  <dimension ref="A1:E17"/>
  <sheetViews>
    <sheetView workbookViewId="0">
      <selection activeCell="K38" sqref="K38"/>
    </sheetView>
  </sheetViews>
  <sheetFormatPr defaultColWidth="9.33203125" defaultRowHeight="10.7"/>
  <cols>
    <col min="1" max="1" width="79.5" style="86" customWidth="1"/>
    <col min="2" max="3" width="13.83203125" style="86" customWidth="1"/>
    <col min="4" max="16384" width="9.33203125" style="86"/>
  </cols>
  <sheetData>
    <row r="1" spans="1:5" s="138" customFormat="1" ht="15.95">
      <c r="A1" s="390" t="s">
        <v>260</v>
      </c>
      <c r="B1" s="59"/>
      <c r="C1" s="59"/>
      <c r="D1" s="59"/>
      <c r="E1" s="59"/>
    </row>
    <row r="2" spans="1:5" ht="12.95">
      <c r="B2" s="59"/>
      <c r="C2" s="59"/>
    </row>
    <row r="3" spans="1:5" ht="12.95">
      <c r="A3" s="44"/>
      <c r="B3" s="35">
        <v>2025</v>
      </c>
      <c r="C3" s="35">
        <v>2024</v>
      </c>
    </row>
    <row r="4" spans="1:5" ht="35.450000000000003" customHeight="1">
      <c r="A4" s="44"/>
      <c r="B4" s="33" t="s">
        <v>75</v>
      </c>
      <c r="C4" s="33" t="s">
        <v>75</v>
      </c>
    </row>
    <row r="5" spans="1:5" ht="12.95">
      <c r="A5" s="59"/>
      <c r="B5" s="113"/>
      <c r="C5" s="185"/>
    </row>
    <row r="6" spans="1:5" ht="17.25" customHeight="1">
      <c r="A6" s="57" t="s">
        <v>252</v>
      </c>
      <c r="B6" s="49"/>
      <c r="C6" s="226"/>
    </row>
    <row r="7" spans="1:5" ht="12.95">
      <c r="A7" s="59" t="s">
        <v>261</v>
      </c>
      <c r="B7" s="49">
        <v>30253</v>
      </c>
      <c r="C7" s="102">
        <v>71102</v>
      </c>
    </row>
    <row r="8" spans="1:5" ht="12.95">
      <c r="A8" s="59"/>
      <c r="B8" s="49"/>
      <c r="C8" s="102"/>
    </row>
    <row r="9" spans="1:5" ht="12.95">
      <c r="A9" s="57" t="s">
        <v>253</v>
      </c>
      <c r="B9" s="114"/>
      <c r="C9" s="226"/>
    </row>
    <row r="10" spans="1:5" ht="12.95">
      <c r="A10" s="59" t="s">
        <v>262</v>
      </c>
      <c r="B10" s="49">
        <v>2653.7422300000217</v>
      </c>
      <c r="C10" s="102">
        <v>3651.0233200000057</v>
      </c>
    </row>
    <row r="11" spans="1:5" ht="12.95">
      <c r="A11" s="481"/>
      <c r="B11" s="478"/>
      <c r="C11" s="482"/>
    </row>
    <row r="12" spans="1:5" ht="12.95">
      <c r="A12" s="72" t="s">
        <v>263</v>
      </c>
      <c r="B12" s="51">
        <v>32906.742230000018</v>
      </c>
      <c r="C12" s="227">
        <v>74753.023320000008</v>
      </c>
    </row>
    <row r="13" spans="1:5" ht="12.95">
      <c r="A13" s="57"/>
      <c r="B13" s="52"/>
      <c r="C13" s="173"/>
    </row>
    <row r="14" spans="1:5" ht="12.95">
      <c r="A14" s="59" t="s">
        <v>257</v>
      </c>
      <c r="B14" s="114"/>
      <c r="C14" s="226"/>
    </row>
    <row r="15" spans="1:5" ht="12.95">
      <c r="B15" s="114"/>
    </row>
    <row r="16" spans="1:5" ht="12.95">
      <c r="A16" s="192" t="s">
        <v>264</v>
      </c>
      <c r="B16" s="88">
        <v>32906.742230000018</v>
      </c>
      <c r="C16" s="101">
        <v>74753.023320000008</v>
      </c>
    </row>
    <row r="17" spans="1:3" ht="12.95">
      <c r="A17" s="59"/>
      <c r="B17" s="226"/>
      <c r="C17" s="226"/>
    </row>
  </sheetData>
  <phoneticPr fontId="14" type="noConversion"/>
  <printOptions gridLines="1"/>
  <pageMargins left="0.35433070866141736" right="0.35433070866141736" top="0.59055118110236227" bottom="0.59055118110236227" header="0.19685039370078741" footer="0.19685039370078741"/>
  <pageSetup paperSize="9" scale="86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8">
    <tabColor theme="0" tint="-0.14999847407452621"/>
    <pageSetUpPr fitToPage="1"/>
  </sheetPr>
  <dimension ref="A1:E26"/>
  <sheetViews>
    <sheetView zoomScaleNormal="100" workbookViewId="0">
      <selection activeCell="K38" sqref="K38"/>
    </sheetView>
  </sheetViews>
  <sheetFormatPr defaultColWidth="9.33203125" defaultRowHeight="10.7"/>
  <cols>
    <col min="1" max="1" width="87.1640625" style="86" customWidth="1"/>
    <col min="2" max="3" width="14" style="86" customWidth="1"/>
    <col min="4" max="16384" width="9.33203125" style="86"/>
  </cols>
  <sheetData>
    <row r="1" spans="1:5" s="138" customFormat="1" ht="15.95">
      <c r="A1" s="390" t="s">
        <v>265</v>
      </c>
      <c r="B1" s="59"/>
      <c r="C1" s="59"/>
      <c r="D1" s="59"/>
      <c r="E1" s="59"/>
    </row>
    <row r="2" spans="1:5" ht="12.95">
      <c r="A2" s="69"/>
      <c r="B2" s="196"/>
      <c r="C2" s="195"/>
    </row>
    <row r="3" spans="1:5" ht="12.95">
      <c r="A3" s="32"/>
      <c r="B3" s="8">
        <v>2025</v>
      </c>
      <c r="C3" s="8">
        <v>2024</v>
      </c>
    </row>
    <row r="4" spans="1:5" ht="12.95">
      <c r="A4" s="44"/>
      <c r="B4" s="8" t="s">
        <v>15</v>
      </c>
      <c r="C4" s="8" t="s">
        <v>15</v>
      </c>
    </row>
    <row r="5" spans="1:5" ht="12.95">
      <c r="A5" s="59"/>
      <c r="B5" s="111"/>
      <c r="C5" s="168"/>
    </row>
    <row r="6" spans="1:5" ht="15" customHeight="1">
      <c r="A6" s="69" t="s">
        <v>266</v>
      </c>
      <c r="B6" s="16"/>
      <c r="C6" s="195"/>
    </row>
    <row r="7" spans="1:5" ht="12.95">
      <c r="A7" s="69" t="s">
        <v>267</v>
      </c>
      <c r="B7" s="11"/>
      <c r="C7" s="224"/>
    </row>
    <row r="8" spans="1:5" ht="12.95">
      <c r="A8" s="70" t="s">
        <v>268</v>
      </c>
      <c r="B8" s="11">
        <v>9103</v>
      </c>
      <c r="C8" s="224">
        <v>8817</v>
      </c>
    </row>
    <row r="9" spans="1:5" ht="12.95">
      <c r="A9" s="70" t="s">
        <v>269</v>
      </c>
      <c r="B9" s="11">
        <v>4342</v>
      </c>
      <c r="C9" s="224">
        <v>4058</v>
      </c>
    </row>
    <row r="10" spans="1:5" ht="12.95">
      <c r="A10" s="69" t="s">
        <v>270</v>
      </c>
      <c r="B10" s="11"/>
      <c r="C10" s="224"/>
    </row>
    <row r="11" spans="1:5" ht="12.95">
      <c r="A11" s="70" t="s">
        <v>268</v>
      </c>
      <c r="B11" s="11">
        <v>2899</v>
      </c>
      <c r="C11" s="224">
        <v>1782</v>
      </c>
    </row>
    <row r="12" spans="1:5" ht="12.95">
      <c r="A12" s="70" t="s">
        <v>269</v>
      </c>
      <c r="B12" s="11">
        <v>10460</v>
      </c>
      <c r="C12" s="224">
        <v>9737</v>
      </c>
    </row>
    <row r="13" spans="1:5" ht="12.95">
      <c r="A13" s="69" t="s">
        <v>271</v>
      </c>
      <c r="B13" s="11"/>
      <c r="C13" s="224"/>
    </row>
    <row r="14" spans="1:5" ht="12.95">
      <c r="A14" s="70" t="s">
        <v>268</v>
      </c>
      <c r="B14" s="11">
        <v>2231</v>
      </c>
      <c r="C14" s="224">
        <v>2034</v>
      </c>
    </row>
    <row r="15" spans="1:5" ht="12.95">
      <c r="A15" s="70" t="s">
        <v>269</v>
      </c>
      <c r="B15" s="11">
        <v>2767</v>
      </c>
      <c r="C15" s="224">
        <v>2523</v>
      </c>
    </row>
    <row r="16" spans="1:5" ht="12.95">
      <c r="A16" s="453"/>
      <c r="B16" s="483"/>
      <c r="C16" s="484"/>
    </row>
    <row r="17" spans="1:3" ht="12.95">
      <c r="A17" s="71" t="s">
        <v>272</v>
      </c>
      <c r="B17" s="116">
        <v>31802</v>
      </c>
      <c r="C17" s="194">
        <v>28951</v>
      </c>
    </row>
    <row r="18" spans="1:3" ht="12.95">
      <c r="A18" s="69"/>
      <c r="B18" s="269"/>
      <c r="C18" s="225"/>
    </row>
    <row r="19" spans="1:3" ht="15.75" customHeight="1">
      <c r="A19" s="69" t="s">
        <v>273</v>
      </c>
      <c r="B19" s="115"/>
      <c r="C19" s="224"/>
    </row>
    <row r="20" spans="1:3" ht="12.95">
      <c r="A20" s="70" t="s">
        <v>270</v>
      </c>
      <c r="B20" s="11">
        <v>3572</v>
      </c>
      <c r="C20" s="224">
        <v>3279</v>
      </c>
    </row>
    <row r="21" spans="1:3" ht="12.95">
      <c r="A21" s="70" t="s">
        <v>271</v>
      </c>
      <c r="B21" s="11">
        <v>668</v>
      </c>
      <c r="C21" s="224">
        <v>600</v>
      </c>
    </row>
    <row r="22" spans="1:3" ht="12.95">
      <c r="A22" s="453"/>
      <c r="B22" s="483"/>
      <c r="C22" s="484"/>
    </row>
    <row r="23" spans="1:3" ht="12.95">
      <c r="A23" s="71" t="s">
        <v>274</v>
      </c>
      <c r="B23" s="116">
        <v>4240</v>
      </c>
      <c r="C23" s="194">
        <v>3879</v>
      </c>
    </row>
    <row r="24" spans="1:3" ht="12.95">
      <c r="A24" s="71"/>
      <c r="B24" s="116"/>
      <c r="C24" s="194"/>
    </row>
    <row r="25" spans="1:3" ht="12.95">
      <c r="A25" s="60" t="s">
        <v>275</v>
      </c>
      <c r="B25" s="61">
        <v>36042</v>
      </c>
      <c r="C25" s="61">
        <v>32830</v>
      </c>
    </row>
    <row r="26" spans="1:3" ht="12.95">
      <c r="A26" s="69"/>
      <c r="B26" s="225"/>
      <c r="C26" s="225"/>
    </row>
  </sheetData>
  <pageMargins left="0.35433070866141736" right="0.35433070866141736" top="0.59055118110236227" bottom="0.59055118110236227" header="0.19685039370078741" footer="0.19685039370078741"/>
  <pageSetup paperSize="9" scale="6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1">
    <tabColor theme="0" tint="-0.14999847407452621"/>
    <pageSetUpPr fitToPage="1"/>
  </sheetPr>
  <dimension ref="A1:D15"/>
  <sheetViews>
    <sheetView zoomScaleNormal="100" workbookViewId="0">
      <selection activeCell="K38" sqref="K38"/>
    </sheetView>
  </sheetViews>
  <sheetFormatPr defaultColWidth="9.33203125" defaultRowHeight="12.95"/>
  <cols>
    <col min="1" max="1" width="54.1640625" style="59" customWidth="1"/>
    <col min="2" max="2" width="4.6640625" style="59" customWidth="1"/>
    <col min="3" max="4" width="13.83203125" style="59" customWidth="1"/>
    <col min="5" max="16384" width="9.33203125" style="59"/>
  </cols>
  <sheetData>
    <row r="1" spans="1:4" s="86" customFormat="1" ht="15.95">
      <c r="A1" s="222" t="s">
        <v>276</v>
      </c>
      <c r="B1" s="57"/>
    </row>
    <row r="2" spans="1:4" s="86" customFormat="1">
      <c r="A2" s="57"/>
      <c r="B2" s="57"/>
      <c r="C2" s="167"/>
      <c r="D2" s="167"/>
    </row>
    <row r="3" spans="1:4" s="86" customFormat="1">
      <c r="A3" s="37"/>
      <c r="B3" s="37"/>
      <c r="C3" s="8">
        <v>2025</v>
      </c>
      <c r="D3" s="8">
        <v>2024</v>
      </c>
    </row>
    <row r="4" spans="1:4" s="86" customFormat="1">
      <c r="A4" s="6"/>
      <c r="B4" s="6"/>
      <c r="C4" s="8" t="s">
        <v>15</v>
      </c>
      <c r="D4" s="8" t="s">
        <v>15</v>
      </c>
    </row>
    <row r="5" spans="1:4" s="86" customFormat="1" ht="15.75" customHeight="1">
      <c r="A5" s="69" t="s">
        <v>277</v>
      </c>
      <c r="B5" s="69"/>
      <c r="C5" s="15"/>
      <c r="D5" s="55"/>
    </row>
    <row r="6" spans="1:4" s="86" customFormat="1">
      <c r="A6" s="70" t="s">
        <v>278</v>
      </c>
      <c r="B6" s="70"/>
      <c r="C6" s="11">
        <v>815</v>
      </c>
      <c r="D6" s="55">
        <v>1123</v>
      </c>
    </row>
    <row r="7" spans="1:4" s="86" customFormat="1">
      <c r="A7" s="473"/>
      <c r="B7" s="473"/>
      <c r="C7" s="455"/>
      <c r="D7" s="485"/>
    </row>
    <row r="8" spans="1:4" s="86" customFormat="1">
      <c r="A8" s="71" t="s">
        <v>279</v>
      </c>
      <c r="B8" s="71"/>
      <c r="C8" s="13">
        <v>815</v>
      </c>
      <c r="D8" s="73">
        <v>1123</v>
      </c>
    </row>
    <row r="9" spans="1:4" s="86" customFormat="1">
      <c r="A9" s="70"/>
      <c r="B9" s="70"/>
      <c r="C9" s="15"/>
      <c r="D9" s="170"/>
    </row>
    <row r="10" spans="1:4" s="86" customFormat="1">
      <c r="A10" s="69" t="s">
        <v>280</v>
      </c>
      <c r="B10" s="69"/>
      <c r="C10" s="15"/>
      <c r="D10" s="55"/>
    </row>
    <row r="11" spans="1:4" s="86" customFormat="1" ht="12.75" customHeight="1">
      <c r="A11" s="70" t="s">
        <v>278</v>
      </c>
      <c r="B11" s="70"/>
      <c r="C11" s="11">
        <v>3577</v>
      </c>
      <c r="D11" s="55">
        <v>1734</v>
      </c>
    </row>
    <row r="12" spans="1:4" s="86" customFormat="1" ht="12.75" customHeight="1">
      <c r="A12" s="473"/>
      <c r="B12" s="473"/>
      <c r="C12" s="455"/>
      <c r="D12" s="485"/>
    </row>
    <row r="13" spans="1:4" s="86" customFormat="1">
      <c r="A13" s="71" t="s">
        <v>281</v>
      </c>
      <c r="B13" s="71"/>
      <c r="C13" s="13">
        <v>3577</v>
      </c>
      <c r="D13" s="73">
        <v>1734</v>
      </c>
    </row>
    <row r="14" spans="1:4" s="86" customFormat="1">
      <c r="A14" s="98"/>
      <c r="B14" s="98"/>
      <c r="C14" s="13"/>
      <c r="D14" s="73"/>
    </row>
    <row r="15" spans="1:4" s="86" customFormat="1">
      <c r="A15" s="486" t="s">
        <v>282</v>
      </c>
      <c r="B15" s="486"/>
      <c r="C15" s="487">
        <v>4392</v>
      </c>
      <c r="D15" s="487">
        <v>2857</v>
      </c>
    </row>
  </sheetData>
  <phoneticPr fontId="14" type="noConversion"/>
  <printOptions gridLines="1"/>
  <pageMargins left="0.35433070866141736" right="0.35433070866141736" top="0.59055118110236227" bottom="0.59055118110236227" header="0.19685039370078741" footer="0.19685039370078741"/>
  <pageSetup paperSize="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1C39-6DBB-49CC-8691-AD6CE336C67E}">
  <sheetPr codeName="Sheet36">
    <tabColor theme="0" tint="-0.14999847407452621"/>
  </sheetPr>
  <dimension ref="A1:C17"/>
  <sheetViews>
    <sheetView zoomScaleNormal="100" workbookViewId="0">
      <selection activeCell="K38" sqref="K38"/>
    </sheetView>
  </sheetViews>
  <sheetFormatPr defaultColWidth="9.33203125" defaultRowHeight="12.95"/>
  <cols>
    <col min="1" max="1" width="88.1640625" style="137" customWidth="1"/>
    <col min="2" max="2" width="13.6640625" style="137" customWidth="1"/>
    <col min="3" max="3" width="13.6640625" style="138" customWidth="1"/>
    <col min="4" max="16384" width="9.33203125" style="138"/>
  </cols>
  <sheetData>
    <row r="1" spans="1:3" s="221" customFormat="1" ht="15.95">
      <c r="A1" s="222" t="s">
        <v>283</v>
      </c>
    </row>
    <row r="2" spans="1:3" ht="15.95">
      <c r="A2" s="215"/>
      <c r="B2" s="69"/>
    </row>
    <row r="3" spans="1:3">
      <c r="A3" s="37"/>
      <c r="B3" s="8">
        <v>2025</v>
      </c>
      <c r="C3" s="8">
        <v>2024</v>
      </c>
    </row>
    <row r="4" spans="1:3">
      <c r="A4" s="6"/>
      <c r="B4" s="8" t="s">
        <v>15</v>
      </c>
      <c r="C4" s="8" t="s">
        <v>15</v>
      </c>
    </row>
    <row r="5" spans="1:3">
      <c r="A5" s="95"/>
      <c r="B5" s="117"/>
      <c r="C5" s="96"/>
    </row>
    <row r="6" spans="1:3">
      <c r="A6" s="70" t="s">
        <v>284</v>
      </c>
      <c r="B6" s="118">
        <v>245</v>
      </c>
      <c r="C6" s="97">
        <v>77</v>
      </c>
    </row>
    <row r="7" spans="1:3">
      <c r="A7" s="70" t="s">
        <v>285</v>
      </c>
      <c r="B7" s="280">
        <v>54</v>
      </c>
      <c r="C7" s="97">
        <v>0</v>
      </c>
    </row>
    <row r="8" spans="1:3">
      <c r="A8" s="453"/>
      <c r="B8" s="464"/>
      <c r="C8" s="456"/>
    </row>
    <row r="9" spans="1:3">
      <c r="A9" s="71" t="s">
        <v>286</v>
      </c>
      <c r="B9" s="13">
        <v>299</v>
      </c>
      <c r="C9" s="73">
        <v>77</v>
      </c>
    </row>
    <row r="10" spans="1:3" ht="9" customHeight="1">
      <c r="A10" s="69"/>
      <c r="B10" s="170"/>
    </row>
    <row r="12" spans="1:3" ht="15.95">
      <c r="A12" s="222" t="s">
        <v>287</v>
      </c>
      <c r="B12" s="170"/>
    </row>
    <row r="13" spans="1:3">
      <c r="A13" s="69"/>
      <c r="B13" s="170"/>
    </row>
    <row r="14" spans="1:3">
      <c r="A14" s="37"/>
      <c r="B14" s="8">
        <v>2025</v>
      </c>
      <c r="C14" s="8">
        <v>2024</v>
      </c>
    </row>
    <row r="15" spans="1:3">
      <c r="A15" s="6"/>
      <c r="B15" s="8" t="s">
        <v>15</v>
      </c>
      <c r="C15" s="8" t="s">
        <v>15</v>
      </c>
    </row>
    <row r="16" spans="1:3">
      <c r="A16" s="95"/>
      <c r="B16" s="117"/>
      <c r="C16" s="96"/>
    </row>
    <row r="17" spans="1:3">
      <c r="A17" s="98" t="s">
        <v>288</v>
      </c>
      <c r="B17" s="88">
        <v>-1918.69</v>
      </c>
      <c r="C17" s="101">
        <v>-1899</v>
      </c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>
    <tabColor theme="0" tint="-0.14999847407452621"/>
    <pageSetUpPr fitToPage="1"/>
  </sheetPr>
  <dimension ref="A1:C35"/>
  <sheetViews>
    <sheetView zoomScaleNormal="100" workbookViewId="0">
      <selection activeCell="A60" sqref="A60"/>
    </sheetView>
  </sheetViews>
  <sheetFormatPr defaultColWidth="9.33203125" defaultRowHeight="12.95"/>
  <cols>
    <col min="1" max="1" width="84.83203125" style="137" customWidth="1"/>
    <col min="2" max="3" width="13.6640625" style="137" customWidth="1"/>
    <col min="4" max="16384" width="9.33203125" style="137"/>
  </cols>
  <sheetData>
    <row r="1" spans="1:3" ht="15.95">
      <c r="A1" s="215" t="s">
        <v>289</v>
      </c>
    </row>
    <row r="2" spans="1:3" s="86" customFormat="1">
      <c r="B2" s="69"/>
      <c r="C2" s="170"/>
    </row>
    <row r="3" spans="1:3" s="86" customFormat="1">
      <c r="A3" s="37"/>
      <c r="B3" s="8">
        <v>2025</v>
      </c>
      <c r="C3" s="8">
        <v>2024</v>
      </c>
    </row>
    <row r="4" spans="1:3" s="86" customFormat="1">
      <c r="A4" s="6"/>
      <c r="B4" s="8" t="s">
        <v>15</v>
      </c>
      <c r="C4" s="8" t="s">
        <v>15</v>
      </c>
    </row>
    <row r="5" spans="1:3" s="86" customFormat="1">
      <c r="A5" s="95"/>
      <c r="B5" s="117"/>
      <c r="C5" s="96"/>
    </row>
    <row r="6" spans="1:3" s="86" customFormat="1">
      <c r="A6" s="70" t="s">
        <v>290</v>
      </c>
      <c r="B6" s="118">
        <v>23051</v>
      </c>
      <c r="C6" s="55">
        <v>31323</v>
      </c>
    </row>
    <row r="7" spans="1:3" s="86" customFormat="1">
      <c r="A7" s="453"/>
      <c r="B7" s="464"/>
      <c r="C7" s="456"/>
    </row>
    <row r="8" spans="1:3" s="86" customFormat="1" ht="13.5" customHeight="1">
      <c r="A8" s="71" t="s">
        <v>291</v>
      </c>
      <c r="B8" s="13">
        <v>23051</v>
      </c>
      <c r="C8" s="73">
        <v>31323</v>
      </c>
    </row>
    <row r="9" spans="1:3" s="86" customFormat="1">
      <c r="A9" s="69"/>
      <c r="B9" s="170"/>
      <c r="C9" s="55"/>
    </row>
    <row r="10" spans="1:3" s="86" customFormat="1">
      <c r="A10" s="59"/>
      <c r="B10" s="59"/>
      <c r="C10" s="57"/>
    </row>
    <row r="12" spans="1:3" ht="15.95">
      <c r="A12" s="216" t="s">
        <v>292</v>
      </c>
    </row>
    <row r="13" spans="1:3">
      <c r="A13" s="218"/>
      <c r="C13" s="217"/>
    </row>
    <row r="14" spans="1:3">
      <c r="A14" s="7"/>
      <c r="B14" s="8">
        <v>2025</v>
      </c>
      <c r="C14" s="8">
        <v>2024</v>
      </c>
    </row>
    <row r="15" spans="1:3">
      <c r="A15" s="7"/>
      <c r="B15" s="8" t="s">
        <v>15</v>
      </c>
      <c r="C15" s="8" t="s">
        <v>15</v>
      </c>
    </row>
    <row r="16" spans="1:3" ht="12" customHeight="1">
      <c r="A16" s="70"/>
      <c r="B16" s="93"/>
      <c r="C16" s="70"/>
    </row>
    <row r="17" spans="1:3">
      <c r="A17" s="71" t="s">
        <v>293</v>
      </c>
      <c r="B17" s="46">
        <v>1635</v>
      </c>
      <c r="C17" s="128">
        <v>-359</v>
      </c>
    </row>
    <row r="18" spans="1:3">
      <c r="A18" s="69"/>
      <c r="B18" s="89"/>
      <c r="C18" s="200"/>
    </row>
    <row r="19" spans="1:3">
      <c r="A19" s="69" t="s">
        <v>294</v>
      </c>
      <c r="B19" s="110"/>
      <c r="C19" s="59"/>
    </row>
    <row r="20" spans="1:3">
      <c r="A20" s="70" t="s">
        <v>28</v>
      </c>
      <c r="B20" s="45">
        <v>7271</v>
      </c>
      <c r="C20" s="184">
        <v>4458</v>
      </c>
    </row>
    <row r="21" spans="1:3">
      <c r="A21" s="70" t="s">
        <v>295</v>
      </c>
      <c r="B21" s="45">
        <v>-61</v>
      </c>
      <c r="C21" s="184">
        <v>-112</v>
      </c>
    </row>
    <row r="22" spans="1:3">
      <c r="A22" s="70" t="s">
        <v>296</v>
      </c>
      <c r="B22" s="45">
        <v>-303</v>
      </c>
      <c r="C22" s="184">
        <v>-303</v>
      </c>
    </row>
    <row r="23" spans="1:3">
      <c r="A23" s="453"/>
      <c r="B23" s="488"/>
      <c r="C23" s="489"/>
    </row>
    <row r="24" spans="1:3">
      <c r="A24" s="71" t="s">
        <v>297</v>
      </c>
      <c r="B24" s="46">
        <v>6907</v>
      </c>
      <c r="C24" s="128">
        <v>4043</v>
      </c>
    </row>
    <row r="25" spans="1:3">
      <c r="A25" s="70"/>
      <c r="B25" s="45"/>
      <c r="C25" s="184"/>
    </row>
    <row r="26" spans="1:3">
      <c r="A26" s="69" t="s">
        <v>298</v>
      </c>
      <c r="B26" s="45"/>
      <c r="C26" s="59"/>
    </row>
    <row r="27" spans="1:3">
      <c r="A27" s="70" t="s">
        <v>299</v>
      </c>
      <c r="B27" s="45">
        <v>25131</v>
      </c>
      <c r="C27" s="184">
        <v>-63492</v>
      </c>
    </row>
    <row r="28" spans="1:3">
      <c r="A28" s="70" t="s">
        <v>300</v>
      </c>
      <c r="B28" s="45">
        <v>-49</v>
      </c>
      <c r="C28" s="184">
        <v>259</v>
      </c>
    </row>
    <row r="29" spans="1:3">
      <c r="A29" s="70" t="s">
        <v>301</v>
      </c>
      <c r="B29" s="45">
        <v>-41846</v>
      </c>
      <c r="C29" s="184">
        <v>63476</v>
      </c>
    </row>
    <row r="30" spans="1:3">
      <c r="A30" s="70" t="s">
        <v>302</v>
      </c>
      <c r="B30" s="45">
        <v>3212</v>
      </c>
      <c r="C30" s="184">
        <v>117</v>
      </c>
    </row>
    <row r="31" spans="1:3">
      <c r="A31" s="70" t="s">
        <v>303</v>
      </c>
      <c r="B31" s="45">
        <v>-128</v>
      </c>
      <c r="C31" s="184">
        <v>-49</v>
      </c>
    </row>
    <row r="32" spans="1:3">
      <c r="A32" s="453"/>
      <c r="B32" s="460"/>
      <c r="C32" s="461"/>
    </row>
    <row r="33" spans="1:3">
      <c r="A33" s="71" t="s">
        <v>304</v>
      </c>
      <c r="B33" s="19">
        <v>-13680</v>
      </c>
      <c r="C33" s="219">
        <v>311</v>
      </c>
    </row>
    <row r="34" spans="1:3" ht="13.35" thickBot="1">
      <c r="A34" s="490"/>
      <c r="B34" s="270"/>
      <c r="C34" s="491"/>
    </row>
    <row r="35" spans="1:3" ht="13.35" thickBot="1">
      <c r="A35" s="91" t="s">
        <v>88</v>
      </c>
      <c r="B35" s="90">
        <v>-5138</v>
      </c>
      <c r="C35" s="90">
        <v>3995</v>
      </c>
    </row>
  </sheetData>
  <phoneticPr fontId="0" type="noConversion"/>
  <printOptions gridLines="1"/>
  <pageMargins left="0.35433070866141736" right="0.35433070866141736" top="0.59055118110236227" bottom="0.59055118110236227" header="0.19685039370078741" footer="0.19685039370078741"/>
  <pageSetup paperSize="9" scale="85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1">
    <tabColor theme="0" tint="-0.14999847407452621"/>
  </sheetPr>
  <dimension ref="A1:E35"/>
  <sheetViews>
    <sheetView zoomScaleNormal="100" workbookViewId="0">
      <selection activeCell="K38" sqref="K38"/>
    </sheetView>
  </sheetViews>
  <sheetFormatPr defaultColWidth="9.33203125" defaultRowHeight="10.7"/>
  <cols>
    <col min="1" max="1" width="58.33203125" style="86" customWidth="1"/>
    <col min="2" max="2" width="8.5" style="86" customWidth="1"/>
    <col min="3" max="5" width="18.1640625" style="86" customWidth="1"/>
    <col min="6" max="6" width="15.83203125" style="86" customWidth="1"/>
    <col min="7" max="8" width="9.33203125" style="86"/>
    <col min="9" max="9" width="36.83203125" style="86" customWidth="1"/>
    <col min="10" max="13" width="18.83203125" style="86" customWidth="1"/>
    <col min="14" max="16384" width="9.33203125" style="86"/>
  </cols>
  <sheetData>
    <row r="1" spans="1:5" s="137" customFormat="1" ht="15.95">
      <c r="A1" s="222" t="s">
        <v>305</v>
      </c>
    </row>
    <row r="3" spans="1:5" ht="38.65">
      <c r="A3" s="40"/>
      <c r="B3" s="20"/>
      <c r="C3" s="20" t="s">
        <v>306</v>
      </c>
      <c r="D3" s="20" t="s">
        <v>307</v>
      </c>
      <c r="E3" s="20" t="s">
        <v>106</v>
      </c>
    </row>
    <row r="4" spans="1:5" ht="12.95">
      <c r="A4" s="37"/>
      <c r="B4" s="33"/>
      <c r="C4" s="33" t="s">
        <v>75</v>
      </c>
      <c r="D4" s="33" t="s">
        <v>75</v>
      </c>
      <c r="E4" s="33" t="s">
        <v>75</v>
      </c>
    </row>
    <row r="5" spans="1:5" ht="12.95">
      <c r="A5" s="182"/>
      <c r="B5" s="185"/>
      <c r="C5" s="185"/>
      <c r="D5" s="185"/>
      <c r="E5" s="113"/>
    </row>
    <row r="6" spans="1:5" ht="12.95">
      <c r="A6" s="197">
        <v>2025</v>
      </c>
      <c r="B6" s="59"/>
      <c r="C6" s="59"/>
      <c r="D6" s="59"/>
      <c r="E6" s="110"/>
    </row>
    <row r="7" spans="1:5" ht="12.95">
      <c r="A7" s="197"/>
      <c r="B7" s="59"/>
      <c r="C7" s="59"/>
      <c r="D7" s="59"/>
      <c r="E7" s="110"/>
    </row>
    <row r="8" spans="1:5" ht="12.95">
      <c r="A8" s="197" t="s">
        <v>308</v>
      </c>
      <c r="B8" s="59"/>
      <c r="C8" s="59"/>
      <c r="D8" s="59"/>
      <c r="E8" s="110"/>
    </row>
    <row r="9" spans="1:5" ht="12.95">
      <c r="A9" s="59" t="s">
        <v>47</v>
      </c>
      <c r="B9" s="184"/>
      <c r="C9" s="184">
        <v>23051</v>
      </c>
      <c r="D9" s="184">
        <v>0</v>
      </c>
      <c r="E9" s="45">
        <v>23051</v>
      </c>
    </row>
    <row r="10" spans="1:5" ht="12.95">
      <c r="A10" s="59" t="s">
        <v>49</v>
      </c>
      <c r="B10" s="184"/>
      <c r="C10" s="184">
        <v>15563</v>
      </c>
      <c r="D10" s="184">
        <v>0</v>
      </c>
      <c r="E10" s="45">
        <v>15563</v>
      </c>
    </row>
    <row r="11" spans="1:5" ht="12.95">
      <c r="A11" s="481"/>
      <c r="B11" s="489"/>
      <c r="C11" s="489"/>
      <c r="D11" s="489"/>
      <c r="E11" s="488"/>
    </row>
    <row r="12" spans="1:5" ht="12.95">
      <c r="A12" s="72" t="s">
        <v>309</v>
      </c>
      <c r="B12" s="128"/>
      <c r="C12" s="128">
        <v>38614</v>
      </c>
      <c r="D12" s="128">
        <v>0</v>
      </c>
      <c r="E12" s="46">
        <v>38614</v>
      </c>
    </row>
    <row r="13" spans="1:5" ht="12.95">
      <c r="A13" s="59"/>
      <c r="B13" s="184"/>
      <c r="C13" s="184"/>
      <c r="D13" s="184"/>
      <c r="E13" s="45"/>
    </row>
    <row r="14" spans="1:5" ht="12.95">
      <c r="A14" s="57" t="s">
        <v>310</v>
      </c>
      <c r="B14" s="184"/>
      <c r="C14" s="184"/>
      <c r="D14" s="184"/>
      <c r="E14" s="45"/>
    </row>
    <row r="15" spans="1:5" ht="12.95">
      <c r="A15" s="59" t="s">
        <v>61</v>
      </c>
      <c r="B15" s="184"/>
      <c r="C15" s="184">
        <v>0</v>
      </c>
      <c r="D15" s="184">
        <v>30253</v>
      </c>
      <c r="E15" s="45">
        <v>30253</v>
      </c>
    </row>
    <row r="16" spans="1:5" ht="12.95">
      <c r="A16" s="192" t="s">
        <v>311</v>
      </c>
      <c r="B16" s="201"/>
      <c r="C16" s="201">
        <v>0</v>
      </c>
      <c r="D16" s="201">
        <v>4392</v>
      </c>
      <c r="E16" s="112">
        <v>4392</v>
      </c>
    </row>
    <row r="17" spans="1:5" ht="12.95">
      <c r="E17" s="110"/>
    </row>
    <row r="18" spans="1:5" ht="12.95">
      <c r="A18" s="72" t="s">
        <v>312</v>
      </c>
      <c r="B18" s="128"/>
      <c r="C18" s="128">
        <v>0</v>
      </c>
      <c r="D18" s="128">
        <v>34645</v>
      </c>
      <c r="E18" s="46">
        <v>34645</v>
      </c>
    </row>
    <row r="19" spans="1:5" ht="12.95">
      <c r="A19" s="59"/>
      <c r="B19" s="184"/>
      <c r="C19" s="184"/>
      <c r="D19" s="184"/>
      <c r="E19" s="184"/>
    </row>
    <row r="20" spans="1:5" ht="38.65">
      <c r="A20" s="40"/>
      <c r="B20" s="20"/>
      <c r="C20" s="20" t="s">
        <v>306</v>
      </c>
      <c r="D20" s="20" t="s">
        <v>307</v>
      </c>
      <c r="E20" s="20" t="s">
        <v>106</v>
      </c>
    </row>
    <row r="21" spans="1:5" ht="12.95">
      <c r="A21" s="37"/>
      <c r="B21" s="33"/>
      <c r="C21" s="33" t="s">
        <v>75</v>
      </c>
      <c r="D21" s="33" t="s">
        <v>75</v>
      </c>
      <c r="E21" s="33" t="s">
        <v>75</v>
      </c>
    </row>
    <row r="22" spans="1:5" ht="12.95">
      <c r="A22" s="59"/>
      <c r="B22" s="59"/>
      <c r="C22" s="59"/>
      <c r="D22" s="59"/>
      <c r="E22" s="110"/>
    </row>
    <row r="23" spans="1:5" ht="12.95">
      <c r="A23" s="197">
        <v>2024</v>
      </c>
      <c r="B23" s="59"/>
      <c r="C23" s="59"/>
      <c r="D23" s="59"/>
      <c r="E23" s="110"/>
    </row>
    <row r="24" spans="1:5" ht="12.95">
      <c r="A24" s="59"/>
      <c r="B24" s="59"/>
      <c r="C24" s="59"/>
      <c r="D24" s="59"/>
      <c r="E24" s="110"/>
    </row>
    <row r="25" spans="1:5" ht="12.95">
      <c r="A25" s="197" t="s">
        <v>308</v>
      </c>
      <c r="B25" s="59"/>
      <c r="C25" s="59"/>
      <c r="D25" s="59"/>
      <c r="E25" s="110"/>
    </row>
    <row r="26" spans="1:5" ht="12.95">
      <c r="A26" s="59" t="s">
        <v>47</v>
      </c>
      <c r="B26" s="184"/>
      <c r="C26" s="184">
        <v>31323</v>
      </c>
      <c r="D26" s="184">
        <v>0</v>
      </c>
      <c r="E26" s="45">
        <v>31323</v>
      </c>
    </row>
    <row r="27" spans="1:5" ht="12.95">
      <c r="A27" s="59" t="s">
        <v>49</v>
      </c>
      <c r="B27" s="184"/>
      <c r="C27" s="184">
        <v>24660</v>
      </c>
      <c r="D27" s="184">
        <v>0</v>
      </c>
      <c r="E27" s="45">
        <v>24660</v>
      </c>
    </row>
    <row r="28" spans="1:5" ht="12.95">
      <c r="A28" s="481"/>
      <c r="B28" s="489"/>
      <c r="C28" s="489"/>
      <c r="D28" s="489"/>
      <c r="E28" s="488"/>
    </row>
    <row r="29" spans="1:5" ht="12.95">
      <c r="A29" s="72" t="s">
        <v>313</v>
      </c>
      <c r="B29" s="128"/>
      <c r="C29" s="128">
        <v>55983</v>
      </c>
      <c r="D29" s="128">
        <v>0</v>
      </c>
      <c r="E29" s="46">
        <v>55983</v>
      </c>
    </row>
    <row r="30" spans="1:5" ht="12.95">
      <c r="A30" s="59"/>
      <c r="B30" s="184"/>
      <c r="C30" s="184"/>
      <c r="D30" s="184"/>
      <c r="E30" s="45"/>
    </row>
    <row r="31" spans="1:5" ht="12.95">
      <c r="A31" s="57" t="s">
        <v>310</v>
      </c>
      <c r="B31" s="184"/>
      <c r="C31" s="184"/>
      <c r="D31" s="184"/>
      <c r="E31" s="45"/>
    </row>
    <row r="32" spans="1:5" ht="12.95">
      <c r="A32" s="59" t="s">
        <v>61</v>
      </c>
      <c r="B32" s="184"/>
      <c r="C32" s="184">
        <v>0</v>
      </c>
      <c r="D32" s="184">
        <v>71102</v>
      </c>
      <c r="E32" s="45">
        <v>71102</v>
      </c>
    </row>
    <row r="33" spans="1:5" ht="12.95">
      <c r="A33" s="59" t="s">
        <v>311</v>
      </c>
      <c r="B33" s="184"/>
      <c r="C33" s="184">
        <v>0</v>
      </c>
      <c r="D33" s="184">
        <v>2857</v>
      </c>
      <c r="E33" s="45">
        <v>2857</v>
      </c>
    </row>
    <row r="34" spans="1:5" ht="12.95">
      <c r="A34" s="481"/>
      <c r="B34" s="489"/>
      <c r="C34" s="489"/>
      <c r="D34" s="489"/>
      <c r="E34" s="488"/>
    </row>
    <row r="35" spans="1:5" ht="12.95">
      <c r="A35" s="72" t="s">
        <v>314</v>
      </c>
      <c r="B35" s="128"/>
      <c r="C35" s="128">
        <v>0</v>
      </c>
      <c r="D35" s="128">
        <v>73959</v>
      </c>
      <c r="E35" s="46">
        <v>73959</v>
      </c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7">
    <tabColor theme="0" tint="-0.14999847407452621"/>
  </sheetPr>
  <dimension ref="A1:O79"/>
  <sheetViews>
    <sheetView zoomScaleNormal="100" workbookViewId="0">
      <selection activeCell="K38" sqref="K38"/>
    </sheetView>
  </sheetViews>
  <sheetFormatPr defaultColWidth="9.33203125" defaultRowHeight="12.95"/>
  <cols>
    <col min="1" max="1" width="70.1640625" style="59" customWidth="1"/>
    <col min="2" max="2" width="13.33203125" style="57" customWidth="1"/>
    <col min="3" max="4" width="13.33203125" style="59" customWidth="1"/>
    <col min="5" max="9" width="10.83203125" style="59" customWidth="1"/>
    <col min="10" max="16384" width="9.33203125" style="59"/>
  </cols>
  <sheetData>
    <row r="1" spans="1:8" ht="15.95">
      <c r="A1" s="222" t="s">
        <v>315</v>
      </c>
    </row>
    <row r="2" spans="1:8" s="137" customFormat="1"/>
    <row r="3" spans="1:8">
      <c r="A3" s="35" t="s">
        <v>316</v>
      </c>
      <c r="B3" s="33" t="s">
        <v>317</v>
      </c>
      <c r="C3" s="62" t="s">
        <v>318</v>
      </c>
      <c r="D3" s="33" t="s">
        <v>106</v>
      </c>
    </row>
    <row r="4" spans="1:8">
      <c r="A4" s="40"/>
      <c r="B4" s="33" t="s">
        <v>319</v>
      </c>
      <c r="C4" s="33" t="s">
        <v>320</v>
      </c>
      <c r="D4" s="33"/>
      <c r="H4" s="243"/>
    </row>
    <row r="5" spans="1:8">
      <c r="A5" s="35"/>
      <c r="B5" s="33" t="s">
        <v>75</v>
      </c>
      <c r="C5" s="33" t="s">
        <v>75</v>
      </c>
      <c r="D5" s="33" t="s">
        <v>75</v>
      </c>
      <c r="H5" s="87"/>
    </row>
    <row r="6" spans="1:8">
      <c r="A6" s="197"/>
      <c r="B6" s="198"/>
      <c r="C6" s="198"/>
      <c r="D6" s="119"/>
      <c r="H6" s="87"/>
    </row>
    <row r="7" spans="1:8">
      <c r="A7" s="197">
        <v>2025</v>
      </c>
      <c r="B7" s="199"/>
      <c r="C7" s="199"/>
      <c r="D7" s="120"/>
      <c r="H7" s="87"/>
    </row>
    <row r="8" spans="1:8" ht="9" customHeight="1">
      <c r="A8" s="197"/>
      <c r="B8" s="198"/>
      <c r="C8" s="198"/>
      <c r="D8" s="119"/>
      <c r="H8" s="87"/>
    </row>
    <row r="9" spans="1:8">
      <c r="A9" s="59" t="s">
        <v>321</v>
      </c>
      <c r="B9" s="184">
        <v>186.44252000000003</v>
      </c>
      <c r="C9" s="184">
        <v>0</v>
      </c>
      <c r="D9" s="45">
        <v>186.44252000000003</v>
      </c>
      <c r="H9" s="87"/>
    </row>
    <row r="10" spans="1:8">
      <c r="A10" s="59" t="s">
        <v>322</v>
      </c>
      <c r="B10" s="184">
        <v>7212.9006600000002</v>
      </c>
      <c r="C10" s="184">
        <v>327.79247999999995</v>
      </c>
      <c r="D10" s="45">
        <v>7540.6931400000003</v>
      </c>
    </row>
    <row r="11" spans="1:8">
      <c r="A11" s="481"/>
      <c r="B11" s="489"/>
      <c r="C11" s="489"/>
      <c r="D11" s="488"/>
    </row>
    <row r="12" spans="1:8">
      <c r="A12" s="57" t="s">
        <v>323</v>
      </c>
      <c r="B12" s="274">
        <v>7399.3431799999998</v>
      </c>
      <c r="C12" s="274">
        <v>327.79247999999995</v>
      </c>
      <c r="D12" s="350">
        <v>7727.1356599999999</v>
      </c>
    </row>
    <row r="13" spans="1:8" ht="9" customHeight="1">
      <c r="A13" s="492"/>
      <c r="B13" s="493"/>
      <c r="C13" s="493"/>
      <c r="D13" s="494"/>
    </row>
    <row r="14" spans="1:8">
      <c r="A14" s="165" t="s">
        <v>324</v>
      </c>
      <c r="B14" s="201">
        <v>-672.66756181818255</v>
      </c>
      <c r="C14" s="201">
        <v>-29.799316363636365</v>
      </c>
      <c r="D14" s="112">
        <v>-702.46687818181908</v>
      </c>
    </row>
    <row r="15" spans="1:8">
      <c r="D15" s="488"/>
    </row>
    <row r="16" spans="1:8" ht="13.35" thickBot="1">
      <c r="A16" s="63" t="s">
        <v>325</v>
      </c>
      <c r="B16" s="273">
        <v>6726.6756181818173</v>
      </c>
      <c r="C16" s="273">
        <v>297.99316363636359</v>
      </c>
      <c r="D16" s="273">
        <v>7024.6687818181808</v>
      </c>
    </row>
    <row r="17" spans="1:4" ht="9" customHeight="1">
      <c r="A17" s="164"/>
      <c r="B17" s="200"/>
      <c r="C17" s="200"/>
      <c r="D17" s="89"/>
    </row>
    <row r="18" spans="1:4">
      <c r="A18" s="197">
        <v>2024</v>
      </c>
      <c r="B18" s="198"/>
      <c r="C18" s="198"/>
      <c r="D18" s="119"/>
    </row>
    <row r="19" spans="1:4" ht="9" customHeight="1">
      <c r="B19" s="198"/>
      <c r="C19" s="198"/>
      <c r="D19" s="119"/>
    </row>
    <row r="20" spans="1:4">
      <c r="A20" s="59" t="s">
        <v>321</v>
      </c>
      <c r="B20" s="184">
        <v>1376.90796</v>
      </c>
      <c r="C20" s="184">
        <v>0</v>
      </c>
      <c r="D20" s="45">
        <v>1376.90796</v>
      </c>
    </row>
    <row r="21" spans="1:4">
      <c r="A21" s="59" t="s">
        <v>322</v>
      </c>
      <c r="B21" s="184">
        <v>5585.9559419999996</v>
      </c>
      <c r="C21" s="184">
        <v>1714.1157000000001</v>
      </c>
      <c r="D21" s="112">
        <v>7300.0716419999999</v>
      </c>
    </row>
    <row r="22" spans="1:4" ht="9" customHeight="1">
      <c r="A22" s="481"/>
      <c r="B22" s="489"/>
      <c r="C22" s="489"/>
      <c r="D22" s="45"/>
    </row>
    <row r="23" spans="1:4">
      <c r="A23" s="57" t="s">
        <v>323</v>
      </c>
      <c r="B23" s="200">
        <v>6962.8639019999991</v>
      </c>
      <c r="C23" s="200">
        <v>1714.1157000000001</v>
      </c>
      <c r="D23" s="112">
        <v>8676.9796019999994</v>
      </c>
    </row>
    <row r="24" spans="1:4" ht="9" customHeight="1">
      <c r="A24" s="492"/>
      <c r="B24" s="493"/>
      <c r="C24" s="493"/>
      <c r="D24" s="45"/>
    </row>
    <row r="25" spans="1:4">
      <c r="A25" s="165" t="s">
        <v>324</v>
      </c>
      <c r="B25" s="201">
        <v>-632.98762745454587</v>
      </c>
      <c r="C25" s="201">
        <v>-155.82870000000003</v>
      </c>
      <c r="D25" s="45">
        <v>-788.8163274545459</v>
      </c>
    </row>
    <row r="26" spans="1:4" ht="9" customHeight="1" thickBot="1">
      <c r="A26" s="495"/>
      <c r="B26" s="251"/>
      <c r="C26" s="251"/>
      <c r="D26" s="261"/>
    </row>
    <row r="27" spans="1:4" ht="13.35" thickBot="1">
      <c r="A27" s="63" t="s">
        <v>326</v>
      </c>
      <c r="B27" s="48">
        <v>6329.8762745454533</v>
      </c>
      <c r="C27" s="48">
        <v>1558.287</v>
      </c>
      <c r="D27" s="48">
        <v>7888.1632745454535</v>
      </c>
    </row>
    <row r="35" spans="1:3" hidden="1">
      <c r="A35" s="57" t="s">
        <v>327</v>
      </c>
    </row>
    <row r="36" spans="1:3" hidden="1"/>
    <row r="37" spans="1:3" hidden="1">
      <c r="A37" s="157" t="s">
        <v>328</v>
      </c>
      <c r="B37" s="157"/>
      <c r="C37" s="157"/>
    </row>
    <row r="38" spans="1:3" hidden="1">
      <c r="A38" s="157"/>
      <c r="B38" s="157"/>
      <c r="C38" s="157"/>
    </row>
    <row r="39" spans="1:3" hidden="1">
      <c r="A39" s="203"/>
      <c r="B39" s="204">
        <f>+'Notes 7.2.1 &amp; 7.2.2'!B14</f>
        <v>2025</v>
      </c>
      <c r="C39" s="203"/>
    </row>
    <row r="40" spans="1:3" hidden="1">
      <c r="A40" s="203" t="s">
        <v>329</v>
      </c>
      <c r="B40" s="157"/>
      <c r="C40" s="203"/>
    </row>
    <row r="41" spans="1:3" hidden="1">
      <c r="A41" s="203"/>
      <c r="B41" s="157"/>
      <c r="C41" s="203"/>
    </row>
    <row r="42" spans="1:3" hidden="1">
      <c r="A42" s="203"/>
      <c r="B42" s="205"/>
      <c r="C42" s="206"/>
    </row>
    <row r="43" spans="1:3" hidden="1">
      <c r="A43" s="203" t="s">
        <v>330</v>
      </c>
      <c r="B43" s="205">
        <f>ROUND(499390.3/1000,0)*1.1</f>
        <v>548.90000000000009</v>
      </c>
      <c r="C43" s="206"/>
    </row>
    <row r="44" spans="1:3" hidden="1">
      <c r="A44" s="203" t="s">
        <v>331</v>
      </c>
      <c r="B44" s="205"/>
      <c r="C44" s="206"/>
    </row>
    <row r="45" spans="1:3" hidden="1">
      <c r="A45" s="203" t="s">
        <v>332</v>
      </c>
      <c r="B45" s="205">
        <v>0</v>
      </c>
      <c r="C45" s="206"/>
    </row>
    <row r="46" spans="1:3" ht="13.35" hidden="1" thickBot="1">
      <c r="A46" s="203"/>
      <c r="B46" s="207">
        <f>SUM(B43:B45)</f>
        <v>548.90000000000009</v>
      </c>
      <c r="C46" s="206"/>
    </row>
    <row r="47" spans="1:3" hidden="1">
      <c r="A47" s="203"/>
      <c r="B47" s="205"/>
      <c r="C47" s="206"/>
    </row>
    <row r="48" spans="1:3" hidden="1">
      <c r="A48" s="157" t="s">
        <v>333</v>
      </c>
      <c r="B48" s="205"/>
      <c r="C48" s="206"/>
    </row>
    <row r="49" spans="1:15" hidden="1">
      <c r="A49" s="203" t="s">
        <v>334</v>
      </c>
      <c r="B49" s="205"/>
      <c r="C49" s="206"/>
    </row>
    <row r="50" spans="1:15" hidden="1">
      <c r="A50" s="203" t="s">
        <v>330</v>
      </c>
      <c r="B50" s="205">
        <v>1192</v>
      </c>
      <c r="C50" s="206"/>
      <c r="G50" s="208"/>
      <c r="J50" s="208"/>
      <c r="O50" s="57" t="s">
        <v>335</v>
      </c>
    </row>
    <row r="51" spans="1:15" hidden="1">
      <c r="A51" s="203" t="s">
        <v>331</v>
      </c>
      <c r="B51" s="205">
        <v>47</v>
      </c>
      <c r="C51" s="206"/>
    </row>
    <row r="52" spans="1:15" ht="13.35" hidden="1" thickBot="1">
      <c r="A52" s="203"/>
      <c r="B52" s="207">
        <f>SUM(B50:B51)</f>
        <v>1239</v>
      </c>
      <c r="C52" s="206"/>
    </row>
    <row r="53" spans="1:15" hidden="1">
      <c r="A53" s="203"/>
      <c r="B53" s="205"/>
      <c r="C53" s="206"/>
    </row>
    <row r="54" spans="1:15" hidden="1">
      <c r="A54" s="157" t="s">
        <v>336</v>
      </c>
      <c r="B54" s="205"/>
      <c r="C54" s="205"/>
    </row>
    <row r="55" spans="1:15" hidden="1">
      <c r="A55" s="203"/>
      <c r="B55" s="205"/>
      <c r="C55" s="206"/>
    </row>
    <row r="56" spans="1:15" hidden="1">
      <c r="A56" s="203" t="s">
        <v>337</v>
      </c>
      <c r="B56" s="205"/>
      <c r="C56" s="206"/>
    </row>
    <row r="57" spans="1:15" hidden="1">
      <c r="A57" s="203"/>
      <c r="B57" s="205"/>
      <c r="C57" s="206"/>
    </row>
    <row r="58" spans="1:15" hidden="1">
      <c r="A58" s="203" t="s">
        <v>330</v>
      </c>
      <c r="B58" s="205">
        <v>3846</v>
      </c>
      <c r="C58" s="206"/>
    </row>
    <row r="59" spans="1:15" hidden="1">
      <c r="A59" s="203" t="s">
        <v>331</v>
      </c>
      <c r="B59" s="205">
        <v>9173</v>
      </c>
      <c r="C59" s="206"/>
    </row>
    <row r="60" spans="1:15" hidden="1">
      <c r="A60" s="59" t="s">
        <v>331</v>
      </c>
      <c r="B60" s="205"/>
      <c r="C60" s="206"/>
    </row>
    <row r="61" spans="1:15" ht="13.35" hidden="1" thickBot="1">
      <c r="A61" s="209"/>
      <c r="B61" s="207">
        <f>SUM(B58:B59)</f>
        <v>13019</v>
      </c>
      <c r="C61" s="210"/>
    </row>
    <row r="62" spans="1:15" hidden="1">
      <c r="A62" s="211"/>
      <c r="B62" s="212"/>
      <c r="C62" s="213"/>
    </row>
    <row r="63" spans="1:15" hidden="1">
      <c r="A63" s="157" t="s">
        <v>338</v>
      </c>
      <c r="B63" s="205"/>
      <c r="C63" s="205"/>
    </row>
    <row r="64" spans="1:15" hidden="1">
      <c r="A64" s="203"/>
      <c r="B64" s="205"/>
      <c r="C64" s="206"/>
    </row>
    <row r="65" spans="1:6" hidden="1">
      <c r="A65" s="203" t="s">
        <v>339</v>
      </c>
      <c r="B65" s="205"/>
      <c r="C65" s="206"/>
    </row>
    <row r="66" spans="1:6" hidden="1">
      <c r="A66" s="203"/>
      <c r="B66" s="205"/>
      <c r="C66" s="206"/>
    </row>
    <row r="67" spans="1:6" hidden="1">
      <c r="A67" s="203" t="s">
        <v>330</v>
      </c>
      <c r="B67" s="205">
        <v>1640</v>
      </c>
      <c r="C67" s="206"/>
    </row>
    <row r="68" spans="1:6" hidden="1">
      <c r="A68" s="203" t="s">
        <v>331</v>
      </c>
      <c r="B68" s="205">
        <v>1174</v>
      </c>
      <c r="C68" s="206"/>
    </row>
    <row r="69" spans="1:6" hidden="1">
      <c r="A69" s="203" t="s">
        <v>340</v>
      </c>
      <c r="B69" s="205">
        <v>2903</v>
      </c>
      <c r="C69" s="206"/>
    </row>
    <row r="70" spans="1:6" hidden="1">
      <c r="A70" s="203" t="s">
        <v>341</v>
      </c>
      <c r="B70" s="205">
        <v>-89</v>
      </c>
      <c r="C70" s="206"/>
    </row>
    <row r="71" spans="1:6" ht="13.35" hidden="1" thickBot="1">
      <c r="A71" s="203" t="s">
        <v>342</v>
      </c>
      <c r="B71" s="207">
        <f>SUM(B69:B70)</f>
        <v>2814</v>
      </c>
      <c r="C71" s="206"/>
    </row>
    <row r="72" spans="1:6" hidden="1">
      <c r="A72" s="203"/>
      <c r="B72" s="205"/>
      <c r="C72" s="206"/>
    </row>
    <row r="73" spans="1:6" hidden="1">
      <c r="A73" s="203" t="s">
        <v>343</v>
      </c>
      <c r="B73" s="205"/>
      <c r="C73" s="206"/>
    </row>
    <row r="74" spans="1:6" hidden="1">
      <c r="A74" s="203" t="s">
        <v>344</v>
      </c>
      <c r="B74" s="205">
        <f>+'Note 7.1'!C8</f>
        <v>815</v>
      </c>
      <c r="C74" s="206"/>
      <c r="F74" s="214" t="s">
        <v>345</v>
      </c>
    </row>
    <row r="75" spans="1:6" hidden="1">
      <c r="A75" s="203" t="s">
        <v>346</v>
      </c>
      <c r="B75" s="205">
        <f>+'Note 7.1'!C13</f>
        <v>3577</v>
      </c>
      <c r="C75" s="206"/>
      <c r="F75" s="214" t="s">
        <v>347</v>
      </c>
    </row>
    <row r="76" spans="1:6" hidden="1">
      <c r="A76" s="203"/>
      <c r="B76" s="496">
        <f>SUM(B74:B75)</f>
        <v>4392</v>
      </c>
      <c r="C76" s="206"/>
    </row>
    <row r="78" spans="1:6" hidden="1">
      <c r="A78" s="57" t="s">
        <v>348</v>
      </c>
      <c r="B78" s="58">
        <f>+B71-B76</f>
        <v>-1578</v>
      </c>
    </row>
    <row r="79" spans="1:6" hidden="1">
      <c r="A79" s="57"/>
      <c r="B79" s="58">
        <f>+B76-'DPC BS'!C24</f>
        <v>0</v>
      </c>
    </row>
  </sheetData>
  <phoneticPr fontId="14" type="noConversion"/>
  <pageMargins left="0.75" right="0.75" top="1" bottom="1" header="0.5" footer="0.5"/>
  <pageSetup paperSize="9" orientation="portrait" r:id="rId1"/>
  <headerFooter alignWithMargins="0"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theme="0" tint="-0.14999847407452621"/>
    <pageSetUpPr fitToPage="1"/>
  </sheetPr>
  <dimension ref="A1:M14"/>
  <sheetViews>
    <sheetView showGridLines="0" workbookViewId="0">
      <selection activeCell="K38" sqref="K38"/>
    </sheetView>
  </sheetViews>
  <sheetFormatPr defaultColWidth="9.33203125" defaultRowHeight="12.95"/>
  <cols>
    <col min="1" max="1" width="85.6640625" style="59" customWidth="1"/>
    <col min="2" max="9" width="12.1640625" style="59" customWidth="1"/>
    <col min="10" max="10" width="13.83203125" style="59" customWidth="1"/>
    <col min="11" max="11" width="12.1640625" style="59" customWidth="1"/>
    <col min="12" max="13" width="9.33203125" style="59"/>
    <col min="14" max="14" width="14" style="59" customWidth="1"/>
    <col min="15" max="16384" width="9.33203125" style="59"/>
  </cols>
  <sheetData>
    <row r="1" spans="1:13" ht="15.95">
      <c r="A1" s="222" t="s">
        <v>349</v>
      </c>
      <c r="B1" s="57"/>
      <c r="D1" s="166"/>
    </row>
    <row r="2" spans="1:13">
      <c r="A2" s="70"/>
      <c r="B2" s="158"/>
      <c r="C2" s="158"/>
      <c r="D2" s="158"/>
      <c r="E2" s="158"/>
    </row>
    <row r="3" spans="1:13">
      <c r="A3" s="64"/>
      <c r="B3" s="442">
        <v>2025</v>
      </c>
      <c r="C3" s="442"/>
      <c r="D3" s="442"/>
      <c r="E3" s="442"/>
      <c r="F3" s="442"/>
      <c r="G3" s="442">
        <v>2024</v>
      </c>
      <c r="H3" s="442"/>
      <c r="I3" s="442"/>
      <c r="J3" s="442"/>
      <c r="K3" s="442"/>
      <c r="M3" s="243"/>
    </row>
    <row r="4" spans="1:13" ht="51.4">
      <c r="A4" s="64" t="s">
        <v>350</v>
      </c>
      <c r="B4" s="130" t="s">
        <v>351</v>
      </c>
      <c r="C4" s="130" t="s">
        <v>82</v>
      </c>
      <c r="D4" s="130" t="s">
        <v>87</v>
      </c>
      <c r="E4" s="130" t="s">
        <v>352</v>
      </c>
      <c r="F4" s="130" t="s">
        <v>353</v>
      </c>
      <c r="G4" s="130" t="s">
        <v>354</v>
      </c>
      <c r="H4" s="130" t="s">
        <v>82</v>
      </c>
      <c r="I4" s="130" t="s">
        <v>87</v>
      </c>
      <c r="J4" s="130" t="s">
        <v>355</v>
      </c>
      <c r="K4" s="130" t="s">
        <v>356</v>
      </c>
      <c r="M4" s="87"/>
    </row>
    <row r="5" spans="1:13">
      <c r="A5" s="64"/>
      <c r="B5" s="65" t="s">
        <v>15</v>
      </c>
      <c r="C5" s="65" t="s">
        <v>15</v>
      </c>
      <c r="D5" s="65" t="s">
        <v>15</v>
      </c>
      <c r="E5" s="65" t="s">
        <v>15</v>
      </c>
      <c r="F5" s="65" t="s">
        <v>15</v>
      </c>
      <c r="G5" s="65" t="s">
        <v>15</v>
      </c>
      <c r="H5" s="65" t="s">
        <v>15</v>
      </c>
      <c r="I5" s="65" t="s">
        <v>15</v>
      </c>
      <c r="J5" s="65" t="s">
        <v>15</v>
      </c>
      <c r="K5" s="65" t="s">
        <v>15</v>
      </c>
      <c r="M5" s="87"/>
    </row>
    <row r="6" spans="1:13" ht="8.4499999999999993" customHeight="1">
      <c r="A6" s="159"/>
      <c r="B6" s="160"/>
      <c r="C6" s="309"/>
      <c r="D6" s="309"/>
      <c r="E6" s="160"/>
      <c r="F6" s="121"/>
      <c r="G6" s="160"/>
      <c r="H6" s="309"/>
      <c r="I6" s="309"/>
      <c r="J6" s="160"/>
      <c r="K6" s="121"/>
      <c r="M6" s="87"/>
    </row>
    <row r="7" spans="1:13" ht="57.6" customHeight="1">
      <c r="A7" s="161" t="s">
        <v>357</v>
      </c>
      <c r="B7" s="162">
        <v>241.64202</v>
      </c>
      <c r="C7" s="290">
        <v>525.4</v>
      </c>
      <c r="D7" s="290">
        <v>-683.84</v>
      </c>
      <c r="E7" s="162">
        <v>0</v>
      </c>
      <c r="F7" s="122">
        <v>83.202019999999948</v>
      </c>
      <c r="G7" s="292">
        <v>511.12202000000002</v>
      </c>
      <c r="H7" s="290">
        <v>416.52</v>
      </c>
      <c r="I7" s="290">
        <v>-686</v>
      </c>
      <c r="J7" s="163">
        <v>0</v>
      </c>
      <c r="K7" s="122">
        <v>241.64202</v>
      </c>
    </row>
    <row r="8" spans="1:13" ht="38.65">
      <c r="A8" s="161" t="s">
        <v>358</v>
      </c>
      <c r="B8" s="162">
        <v>8990.64</v>
      </c>
      <c r="C8" s="290">
        <v>594.13</v>
      </c>
      <c r="D8" s="290">
        <v>-707.82</v>
      </c>
      <c r="E8" s="162">
        <v>0</v>
      </c>
      <c r="F8" s="122">
        <v>8876.9499999999989</v>
      </c>
      <c r="G8" s="292">
        <v>8709</v>
      </c>
      <c r="H8" s="290">
        <v>535.41999999999996</v>
      </c>
      <c r="I8" s="290">
        <v>-622.19000000000005</v>
      </c>
      <c r="J8" s="163">
        <v>368.40999999999997</v>
      </c>
      <c r="K8" s="122">
        <v>8990.64</v>
      </c>
    </row>
    <row r="9" spans="1:13" ht="65.099999999999994" customHeight="1">
      <c r="A9" s="161" t="s">
        <v>359</v>
      </c>
      <c r="B9" s="162">
        <v>2098.4499999999998</v>
      </c>
      <c r="C9" s="290">
        <v>187.62</v>
      </c>
      <c r="D9" s="290">
        <v>-25.41</v>
      </c>
      <c r="E9" s="162">
        <v>0</v>
      </c>
      <c r="F9" s="122">
        <v>2260.66</v>
      </c>
      <c r="G9" s="292">
        <v>1987</v>
      </c>
      <c r="H9" s="290">
        <v>133.66</v>
      </c>
      <c r="I9" s="290">
        <v>-23.21</v>
      </c>
      <c r="J9" s="163">
        <v>0</v>
      </c>
      <c r="K9" s="122">
        <v>2098.4499999999998</v>
      </c>
    </row>
    <row r="10" spans="1:13" ht="56.1" customHeight="1">
      <c r="A10" s="161" t="s">
        <v>360</v>
      </c>
      <c r="B10" s="162">
        <v>17</v>
      </c>
      <c r="C10" s="290">
        <v>0</v>
      </c>
      <c r="D10" s="290">
        <v>0</v>
      </c>
      <c r="E10" s="162">
        <v>0</v>
      </c>
      <c r="F10" s="122">
        <v>17</v>
      </c>
      <c r="G10" s="292">
        <v>17</v>
      </c>
      <c r="H10" s="290">
        <v>0</v>
      </c>
      <c r="I10" s="290">
        <v>0</v>
      </c>
      <c r="J10" s="163">
        <v>0</v>
      </c>
      <c r="K10" s="122">
        <v>17</v>
      </c>
    </row>
    <row r="11" spans="1:13" ht="57.95" customHeight="1">
      <c r="A11" s="161" t="s">
        <v>361</v>
      </c>
      <c r="B11" s="162">
        <v>5672.48</v>
      </c>
      <c r="C11" s="290">
        <v>1580.18</v>
      </c>
      <c r="D11" s="290">
        <v>-50.04</v>
      </c>
      <c r="E11" s="162">
        <v>0</v>
      </c>
      <c r="F11" s="310">
        <v>7201.62</v>
      </c>
      <c r="G11" s="292">
        <v>4240</v>
      </c>
      <c r="H11" s="290">
        <v>1437.54</v>
      </c>
      <c r="I11" s="290">
        <v>-6.06</v>
      </c>
      <c r="J11" s="163">
        <v>0</v>
      </c>
      <c r="K11" s="122">
        <v>5672.48</v>
      </c>
    </row>
    <row r="12" spans="1:13" ht="38.65">
      <c r="A12" s="161" t="s">
        <v>362</v>
      </c>
      <c r="B12" s="162">
        <v>14303.426069999998</v>
      </c>
      <c r="C12" s="290">
        <v>9611.6299999999992</v>
      </c>
      <c r="D12" s="290">
        <v>-19302.47</v>
      </c>
      <c r="E12" s="162">
        <v>0</v>
      </c>
      <c r="F12" s="310">
        <v>4612.5860699999976</v>
      </c>
      <c r="G12" s="292">
        <v>14408.556069999999</v>
      </c>
      <c r="H12" s="292">
        <v>8765.52</v>
      </c>
      <c r="I12" s="292">
        <v>-9258.7900000000009</v>
      </c>
      <c r="J12" s="163">
        <v>387.14</v>
      </c>
      <c r="K12" s="122">
        <v>14303.426069999998</v>
      </c>
    </row>
    <row r="13" spans="1:13" ht="7.5" customHeight="1">
      <c r="A13" s="161"/>
      <c r="B13" s="282"/>
      <c r="C13" s="161"/>
      <c r="D13" s="282"/>
      <c r="E13" s="163"/>
      <c r="F13" s="291"/>
      <c r="G13" s="163"/>
      <c r="H13" s="161"/>
      <c r="I13" s="282"/>
      <c r="J13" s="163"/>
      <c r="K13" s="291"/>
    </row>
    <row r="14" spans="1:13">
      <c r="A14" s="497" t="s">
        <v>363</v>
      </c>
      <c r="B14" s="498">
        <v>31322.638089999997</v>
      </c>
      <c r="C14" s="498">
        <v>12498.96</v>
      </c>
      <c r="D14" s="498">
        <v>-20769.580000000002</v>
      </c>
      <c r="E14" s="498">
        <v>0</v>
      </c>
      <c r="F14" s="498">
        <v>23052.018089999998</v>
      </c>
      <c r="G14" s="498">
        <v>29873.678090000001</v>
      </c>
      <c r="H14" s="498">
        <v>11289.66</v>
      </c>
      <c r="I14" s="498">
        <v>-10596.25</v>
      </c>
      <c r="J14" s="498">
        <v>755.55</v>
      </c>
      <c r="K14" s="498">
        <v>31322.638089999997</v>
      </c>
    </row>
  </sheetData>
  <mergeCells count="2">
    <mergeCell ref="B3:F3"/>
    <mergeCell ref="G3:K3"/>
  </mergeCells>
  <printOptions gridLines="1"/>
  <pageMargins left="0.35433070866141736" right="0.35433070866141736" top="0.59055118110236227" bottom="0.59055118110236227" header="0.19685039370078741" footer="0.19685039370078741"/>
  <pageSetup paperSize="9" scale="5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>
    <tabColor theme="0" tint="-0.14999847407452621"/>
  </sheetPr>
  <dimension ref="A1:D16"/>
  <sheetViews>
    <sheetView workbookViewId="0">
      <selection activeCell="K38" sqref="K38"/>
    </sheetView>
  </sheetViews>
  <sheetFormatPr defaultColWidth="9.33203125" defaultRowHeight="10.7"/>
  <cols>
    <col min="1" max="1" width="76.1640625" style="86" customWidth="1"/>
    <col min="2" max="3" width="12.83203125" style="86" customWidth="1"/>
    <col min="4" max="16384" width="9.33203125" style="86"/>
  </cols>
  <sheetData>
    <row r="1" spans="1:4" s="59" customFormat="1" ht="15.95">
      <c r="A1" s="222" t="s">
        <v>364</v>
      </c>
      <c r="B1" s="57"/>
      <c r="D1" s="166"/>
    </row>
    <row r="3" spans="1:4" ht="12.95">
      <c r="A3" s="44"/>
      <c r="B3" s="443"/>
      <c r="C3" s="443"/>
    </row>
    <row r="4" spans="1:4" ht="12.95">
      <c r="A4" s="44"/>
      <c r="B4" s="37">
        <v>2025</v>
      </c>
      <c r="C4" s="37">
        <v>2024</v>
      </c>
    </row>
    <row r="5" spans="1:4" ht="12.95">
      <c r="A5" s="37" t="s">
        <v>365</v>
      </c>
      <c r="B5" s="66" t="s">
        <v>75</v>
      </c>
      <c r="C5" s="66" t="s">
        <v>75</v>
      </c>
    </row>
    <row r="6" spans="1:4" ht="12.95">
      <c r="A6" s="182"/>
      <c r="B6" s="123"/>
      <c r="C6" s="183"/>
    </row>
    <row r="7" spans="1:4" ht="12.95">
      <c r="A7" s="57" t="s">
        <v>35</v>
      </c>
      <c r="B7" s="124"/>
      <c r="C7" s="188"/>
    </row>
    <row r="8" spans="1:4" ht="12.95">
      <c r="A8" s="59" t="s">
        <v>366</v>
      </c>
      <c r="B8" s="124">
        <v>61</v>
      </c>
      <c r="C8" s="188">
        <v>112</v>
      </c>
    </row>
    <row r="9" spans="1:4" ht="12.95">
      <c r="A9" s="192"/>
      <c r="B9" s="125"/>
      <c r="C9" s="193"/>
    </row>
    <row r="10" spans="1:4" ht="12.95">
      <c r="A10" s="60" t="s">
        <v>367</v>
      </c>
      <c r="B10" s="61">
        <v>61</v>
      </c>
      <c r="C10" s="61">
        <v>112</v>
      </c>
    </row>
    <row r="11" spans="1:4" ht="12.95">
      <c r="A11" s="59"/>
      <c r="B11" s="124"/>
      <c r="C11" s="188"/>
    </row>
    <row r="12" spans="1:4" ht="12.95">
      <c r="A12" s="57" t="s">
        <v>368</v>
      </c>
      <c r="B12" s="124"/>
      <c r="C12" s="188"/>
    </row>
    <row r="13" spans="1:4" ht="12.95">
      <c r="A13" s="59" t="s">
        <v>369</v>
      </c>
      <c r="B13" s="124">
        <v>4</v>
      </c>
      <c r="C13" s="188">
        <v>11</v>
      </c>
    </row>
    <row r="14" spans="1:4" ht="12.95">
      <c r="A14" s="59" t="s">
        <v>370</v>
      </c>
      <c r="B14" s="124">
        <v>55</v>
      </c>
      <c r="C14" s="188">
        <v>-10</v>
      </c>
    </row>
    <row r="15" spans="1:4" ht="12.95">
      <c r="A15" s="329"/>
      <c r="B15" s="125"/>
      <c r="C15" s="329"/>
    </row>
    <row r="16" spans="1:4" ht="12.95">
      <c r="A16" s="60" t="s">
        <v>371</v>
      </c>
      <c r="B16" s="61">
        <v>59</v>
      </c>
      <c r="C16" s="61">
        <v>1</v>
      </c>
    </row>
  </sheetData>
  <mergeCells count="1">
    <mergeCell ref="B3:C3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5">
    <tabColor theme="0" tint="-0.14999847407452621"/>
  </sheetPr>
  <dimension ref="A1:E15"/>
  <sheetViews>
    <sheetView workbookViewId="0">
      <selection activeCell="K38" sqref="K38"/>
    </sheetView>
  </sheetViews>
  <sheetFormatPr defaultColWidth="9.33203125" defaultRowHeight="10.7"/>
  <cols>
    <col min="1" max="1" width="65.1640625" style="86" customWidth="1"/>
    <col min="2" max="3" width="22.1640625" style="86" customWidth="1"/>
    <col min="4" max="16384" width="9.33203125" style="86"/>
  </cols>
  <sheetData>
    <row r="1" spans="1:5" s="59" customFormat="1" ht="15.95">
      <c r="A1" s="222" t="s">
        <v>372</v>
      </c>
      <c r="B1" s="57"/>
      <c r="D1" s="166"/>
    </row>
    <row r="2" spans="1:5" ht="12.95">
      <c r="A2" s="59"/>
      <c r="C2" s="68"/>
      <c r="D2" s="59"/>
      <c r="E2" s="59"/>
    </row>
    <row r="3" spans="1:5" ht="14.45" customHeight="1">
      <c r="A3" s="444" t="s">
        <v>373</v>
      </c>
      <c r="B3" s="66">
        <v>2025</v>
      </c>
      <c r="C3" s="66">
        <v>2024</v>
      </c>
      <c r="D3" s="59"/>
      <c r="E3" s="243"/>
    </row>
    <row r="4" spans="1:5" ht="12.95">
      <c r="A4" s="444"/>
      <c r="B4" s="33" t="s">
        <v>75</v>
      </c>
      <c r="C4" s="33" t="s">
        <v>75</v>
      </c>
      <c r="D4" s="59"/>
    </row>
    <row r="5" spans="1:5" ht="12.95">
      <c r="A5" s="59"/>
      <c r="B5" s="110"/>
      <c r="C5" s="185"/>
      <c r="D5" s="59"/>
      <c r="E5" s="243"/>
    </row>
    <row r="6" spans="1:5" ht="16.5" customHeight="1">
      <c r="A6" s="59" t="s">
        <v>374</v>
      </c>
      <c r="B6" s="124">
        <v>17137</v>
      </c>
      <c r="C6" s="188">
        <v>16268</v>
      </c>
      <c r="D6" s="59"/>
      <c r="E6" s="59"/>
    </row>
    <row r="7" spans="1:5" ht="12.95">
      <c r="A7" s="59" t="s">
        <v>375</v>
      </c>
      <c r="B7" s="124">
        <v>1934</v>
      </c>
      <c r="C7" s="188">
        <v>1741</v>
      </c>
      <c r="D7" s="59"/>
      <c r="E7" s="59"/>
    </row>
    <row r="8" spans="1:5" ht="12.95">
      <c r="A8" s="59" t="s">
        <v>376</v>
      </c>
      <c r="B8" s="124">
        <v>318</v>
      </c>
      <c r="C8" s="188">
        <v>299</v>
      </c>
      <c r="D8" s="59"/>
      <c r="E8" s="59"/>
    </row>
    <row r="9" spans="1:5" ht="12.95">
      <c r="A9" s="59" t="s">
        <v>168</v>
      </c>
      <c r="B9" s="124">
        <v>799</v>
      </c>
      <c r="C9" s="188">
        <v>188</v>
      </c>
      <c r="D9" s="59"/>
      <c r="E9" s="59"/>
    </row>
    <row r="10" spans="1:5" ht="12.95">
      <c r="A10" s="481"/>
      <c r="B10" s="499"/>
      <c r="C10" s="500"/>
      <c r="D10" s="59"/>
      <c r="E10" s="59"/>
    </row>
    <row r="11" spans="1:5" ht="12.95">
      <c r="A11" s="57" t="s">
        <v>377</v>
      </c>
      <c r="B11" s="348">
        <v>20188</v>
      </c>
      <c r="C11" s="191">
        <v>18496</v>
      </c>
      <c r="D11" s="59"/>
      <c r="E11" s="59"/>
    </row>
    <row r="12" spans="1:5" ht="12.95">
      <c r="A12" s="492"/>
      <c r="B12" s="501"/>
      <c r="C12" s="502"/>
      <c r="D12" s="59"/>
      <c r="E12" s="59"/>
    </row>
    <row r="13" spans="1:5" ht="14.1">
      <c r="A13" s="57" t="s">
        <v>378</v>
      </c>
      <c r="B13" s="348">
        <v>85</v>
      </c>
      <c r="C13" s="191">
        <v>99</v>
      </c>
      <c r="D13" s="59"/>
      <c r="E13" s="59"/>
    </row>
    <row r="14" spans="1:5" ht="12.95">
      <c r="A14" s="492"/>
      <c r="B14" s="501"/>
      <c r="C14" s="502"/>
      <c r="D14" s="59"/>
      <c r="E14" s="59"/>
    </row>
    <row r="15" spans="1:5" ht="14.1">
      <c r="A15" s="72" t="s">
        <v>379</v>
      </c>
      <c r="B15" s="349">
        <v>74.956295334594344</v>
      </c>
      <c r="C15" s="304">
        <v>71.110692835175925</v>
      </c>
      <c r="D15" s="59"/>
      <c r="E15" s="59"/>
    </row>
  </sheetData>
  <mergeCells count="1">
    <mergeCell ref="A3:A4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0" tint="-0.14999847407452621"/>
    <pageSetUpPr fitToPage="1"/>
  </sheetPr>
  <dimension ref="A1:J40"/>
  <sheetViews>
    <sheetView zoomScaleNormal="100" workbookViewId="0">
      <selection activeCell="K38" sqref="K38"/>
    </sheetView>
  </sheetViews>
  <sheetFormatPr defaultColWidth="9.33203125" defaultRowHeight="12.95"/>
  <cols>
    <col min="1" max="1" width="75" style="137" customWidth="1"/>
    <col min="2" max="2" width="13.33203125" style="137" customWidth="1"/>
    <col min="3" max="4" width="13.83203125" style="137" customWidth="1"/>
    <col min="5" max="16384" width="9.33203125" style="137"/>
  </cols>
  <sheetData>
    <row r="1" spans="1:10" s="138" customFormat="1" ht="15.95">
      <c r="A1" s="222" t="s">
        <v>44</v>
      </c>
      <c r="B1" s="59"/>
      <c r="C1" s="59"/>
      <c r="D1" s="59"/>
      <c r="E1" s="59"/>
      <c r="F1" s="59"/>
      <c r="G1" s="59"/>
      <c r="H1" s="59"/>
      <c r="I1" s="59"/>
      <c r="J1" s="137"/>
    </row>
    <row r="2" spans="1:10">
      <c r="A2" s="140"/>
      <c r="B2" s="153"/>
      <c r="C2" s="139"/>
      <c r="D2" s="139"/>
    </row>
    <row r="3" spans="1:10">
      <c r="A3" s="6"/>
      <c r="B3" s="7"/>
      <c r="C3" s="6">
        <v>2025</v>
      </c>
      <c r="D3" s="6">
        <v>2024</v>
      </c>
    </row>
    <row r="4" spans="1:10" ht="15.75" customHeight="1">
      <c r="A4" s="6"/>
      <c r="B4" s="129" t="s">
        <v>14</v>
      </c>
      <c r="C4" s="8" t="s">
        <v>15</v>
      </c>
      <c r="D4" s="8" t="s">
        <v>15</v>
      </c>
    </row>
    <row r="5" spans="1:10">
      <c r="A5" s="69" t="s">
        <v>45</v>
      </c>
      <c r="B5" s="158"/>
      <c r="C5" s="9"/>
      <c r="D5" s="70"/>
    </row>
    <row r="6" spans="1:10">
      <c r="A6" s="69"/>
      <c r="B6" s="158"/>
      <c r="C6" s="9"/>
      <c r="D6" s="70"/>
    </row>
    <row r="7" spans="1:10">
      <c r="A7" s="69" t="s">
        <v>46</v>
      </c>
      <c r="B7" s="158"/>
      <c r="C7" s="9"/>
      <c r="D7" s="70"/>
    </row>
    <row r="8" spans="1:10">
      <c r="A8" s="70" t="s">
        <v>47</v>
      </c>
      <c r="B8" s="257" t="s">
        <v>48</v>
      </c>
      <c r="C8" s="11">
        <v>23051</v>
      </c>
      <c r="D8" s="55">
        <v>31323</v>
      </c>
    </row>
    <row r="9" spans="1:10">
      <c r="A9" s="70" t="s">
        <v>49</v>
      </c>
      <c r="B9" s="257" t="s">
        <v>50</v>
      </c>
      <c r="C9" s="11">
        <v>92558.742230000018</v>
      </c>
      <c r="D9" s="55">
        <v>117688.02332000001</v>
      </c>
    </row>
    <row r="10" spans="1:10">
      <c r="A10" s="453"/>
      <c r="B10" s="454"/>
      <c r="C10" s="455"/>
      <c r="D10" s="456"/>
    </row>
    <row r="11" spans="1:10">
      <c r="A11" s="71" t="s">
        <v>51</v>
      </c>
      <c r="B11" s="228"/>
      <c r="C11" s="13">
        <v>115609.74223000002</v>
      </c>
      <c r="D11" s="287">
        <v>149011.02332000001</v>
      </c>
    </row>
    <row r="12" spans="1:10">
      <c r="C12" s="15"/>
    </row>
    <row r="13" spans="1:10">
      <c r="A13" s="69" t="s">
        <v>52</v>
      </c>
      <c r="B13" s="158"/>
      <c r="C13" s="15"/>
      <c r="D13" s="55"/>
    </row>
    <row r="14" spans="1:10">
      <c r="A14" s="70" t="s">
        <v>53</v>
      </c>
      <c r="B14" s="257" t="s">
        <v>54</v>
      </c>
      <c r="C14" s="11">
        <v>268036</v>
      </c>
      <c r="D14" s="55">
        <v>260299</v>
      </c>
    </row>
    <row r="15" spans="1:10">
      <c r="A15" s="70" t="s">
        <v>55</v>
      </c>
      <c r="B15" s="257" t="s">
        <v>56</v>
      </c>
      <c r="C15" s="11">
        <v>2155</v>
      </c>
      <c r="D15" s="55">
        <v>2552</v>
      </c>
    </row>
    <row r="16" spans="1:10">
      <c r="A16" s="70" t="s">
        <v>57</v>
      </c>
      <c r="B16" s="257"/>
      <c r="C16" s="11">
        <v>191</v>
      </c>
      <c r="D16" s="55">
        <v>142</v>
      </c>
    </row>
    <row r="17" spans="1:4">
      <c r="A17" s="453"/>
      <c r="B17" s="454"/>
      <c r="C17" s="455"/>
      <c r="D17" s="456"/>
    </row>
    <row r="18" spans="1:4">
      <c r="A18" s="71" t="s">
        <v>58</v>
      </c>
      <c r="B18" s="228"/>
      <c r="C18" s="13">
        <v>270382</v>
      </c>
      <c r="D18" s="287">
        <v>262993</v>
      </c>
    </row>
    <row r="19" spans="1:4">
      <c r="A19" s="453"/>
      <c r="B19" s="454"/>
      <c r="C19" s="455"/>
      <c r="D19" s="456"/>
    </row>
    <row r="20" spans="1:4">
      <c r="A20" s="71" t="s">
        <v>59</v>
      </c>
      <c r="B20" s="228"/>
      <c r="C20" s="13">
        <v>385991.74223000003</v>
      </c>
      <c r="D20" s="287">
        <v>412004.02332000004</v>
      </c>
    </row>
    <row r="21" spans="1:4">
      <c r="A21" s="70"/>
      <c r="B21" s="158"/>
      <c r="C21" s="15"/>
      <c r="D21" s="55"/>
    </row>
    <row r="22" spans="1:4">
      <c r="A22" s="69" t="s">
        <v>60</v>
      </c>
      <c r="B22" s="158"/>
      <c r="C22" s="15"/>
      <c r="D22" s="55"/>
    </row>
    <row r="23" spans="1:4">
      <c r="A23" s="70" t="s">
        <v>61</v>
      </c>
      <c r="B23" s="257" t="s">
        <v>62</v>
      </c>
      <c r="C23" s="11">
        <v>32906.742230000018</v>
      </c>
      <c r="D23" s="55">
        <v>74753.023320000008</v>
      </c>
    </row>
    <row r="24" spans="1:4">
      <c r="A24" s="70" t="s">
        <v>63</v>
      </c>
      <c r="B24" s="257">
        <v>7.1</v>
      </c>
      <c r="C24" s="11">
        <v>4392</v>
      </c>
      <c r="D24" s="55">
        <v>2857</v>
      </c>
    </row>
    <row r="25" spans="1:4">
      <c r="A25" s="70" t="s">
        <v>64</v>
      </c>
      <c r="B25" s="257">
        <v>6.3</v>
      </c>
      <c r="C25" s="11">
        <v>36042</v>
      </c>
      <c r="D25" s="55">
        <v>32830</v>
      </c>
    </row>
    <row r="26" spans="1:4">
      <c r="A26" s="70" t="s">
        <v>65</v>
      </c>
      <c r="B26" s="257"/>
      <c r="C26" s="11">
        <v>2293</v>
      </c>
      <c r="D26" s="55">
        <v>2420</v>
      </c>
    </row>
    <row r="27" spans="1:4">
      <c r="A27" s="453"/>
      <c r="B27" s="454"/>
      <c r="C27" s="455"/>
      <c r="D27" s="456"/>
    </row>
    <row r="28" spans="1:4">
      <c r="A28" s="71" t="s">
        <v>66</v>
      </c>
      <c r="B28" s="228"/>
      <c r="C28" s="13">
        <v>75633.742230000018</v>
      </c>
      <c r="D28" s="287">
        <v>112860.02332000001</v>
      </c>
    </row>
    <row r="29" spans="1:4" ht="13.35" thickBot="1">
      <c r="A29" s="457"/>
      <c r="B29" s="458"/>
      <c r="C29" s="258"/>
      <c r="D29" s="459"/>
    </row>
    <row r="30" spans="1:4" ht="13.35" thickBot="1">
      <c r="A30" s="29" t="s">
        <v>67</v>
      </c>
      <c r="B30" s="83"/>
      <c r="C30" s="31">
        <v>310358</v>
      </c>
      <c r="D30" s="31">
        <v>299144</v>
      </c>
    </row>
    <row r="31" spans="1:4">
      <c r="A31" s="70"/>
      <c r="B31" s="158"/>
      <c r="C31" s="16"/>
      <c r="D31" s="195"/>
    </row>
    <row r="32" spans="1:4">
      <c r="A32" s="69" t="s">
        <v>68</v>
      </c>
      <c r="B32" s="158"/>
      <c r="C32" s="18"/>
      <c r="D32" s="195"/>
    </row>
    <row r="33" spans="1:4">
      <c r="A33" s="70" t="s">
        <v>69</v>
      </c>
      <c r="B33" s="158"/>
      <c r="C33" s="18">
        <v>87350</v>
      </c>
      <c r="D33" s="195">
        <v>85715</v>
      </c>
    </row>
    <row r="34" spans="1:4">
      <c r="A34" s="70" t="s">
        <v>70</v>
      </c>
      <c r="B34" s="158"/>
      <c r="C34" s="11">
        <v>221334</v>
      </c>
      <c r="D34" s="195">
        <v>211755</v>
      </c>
    </row>
    <row r="35" spans="1:4">
      <c r="A35" s="98" t="s">
        <v>71</v>
      </c>
      <c r="B35" s="228"/>
      <c r="C35" s="18">
        <v>1674</v>
      </c>
      <c r="D35" s="172">
        <v>1674</v>
      </c>
    </row>
    <row r="36" spans="1:4">
      <c r="A36" s="453"/>
      <c r="B36" s="454"/>
      <c r="C36" s="455"/>
      <c r="D36" s="456"/>
    </row>
    <row r="37" spans="1:4">
      <c r="A37" s="71" t="s">
        <v>72</v>
      </c>
      <c r="B37" s="228"/>
      <c r="C37" s="13">
        <v>310358</v>
      </c>
      <c r="D37" s="287">
        <v>299144</v>
      </c>
    </row>
    <row r="38" spans="1:4" ht="13.35" thickBot="1">
      <c r="A38" s="453"/>
      <c r="B38" s="454"/>
      <c r="C38" s="460"/>
      <c r="D38" s="461"/>
    </row>
    <row r="39" spans="1:4" ht="13.35" thickBot="1">
      <c r="A39" s="29" t="s">
        <v>73</v>
      </c>
      <c r="B39" s="83"/>
      <c r="C39" s="31">
        <v>310358</v>
      </c>
      <c r="D39" s="31">
        <v>299144</v>
      </c>
    </row>
    <row r="40" spans="1:4">
      <c r="A40" s="153"/>
      <c r="B40" s="140"/>
      <c r="C40" s="220"/>
      <c r="D40" s="149"/>
    </row>
  </sheetData>
  <phoneticPr fontId="0" type="noConversion"/>
  <printOptions headings="1"/>
  <pageMargins left="0.35433070866141736" right="0.35433070866141736" top="0.59055118110236227" bottom="0.59055118110236227" header="0.19685039370078741" footer="0.19685039370078741"/>
  <pageSetup paperSize="9" scale="75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firstFooter>
  </headerFooter>
  <ignoredErrors>
    <ignoredError sqref="B9:B13 B14:B22 B2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0" tint="-0.14999847407452621"/>
  </sheetPr>
  <dimension ref="A1:E15"/>
  <sheetViews>
    <sheetView workbookViewId="0">
      <selection activeCell="K38" sqref="K38"/>
    </sheetView>
  </sheetViews>
  <sheetFormatPr defaultColWidth="9.33203125" defaultRowHeight="10.7"/>
  <cols>
    <col min="1" max="1" width="84.5" style="86" customWidth="1"/>
    <col min="2" max="3" width="15.5" style="86" bestFit="1" customWidth="1"/>
    <col min="4" max="16384" width="9.33203125" style="86"/>
  </cols>
  <sheetData>
    <row r="1" spans="1:5" s="59" customFormat="1" ht="15.95">
      <c r="A1" s="222" t="s">
        <v>380</v>
      </c>
      <c r="B1" s="57"/>
      <c r="D1" s="166"/>
    </row>
    <row r="2" spans="1:5" ht="12.95">
      <c r="A2" s="57"/>
      <c r="B2" s="59"/>
      <c r="C2" s="59"/>
      <c r="D2" s="59"/>
      <c r="E2" s="59"/>
    </row>
    <row r="3" spans="1:5" ht="12.75" customHeight="1">
      <c r="A3" s="44"/>
      <c r="B3" s="445" t="s">
        <v>381</v>
      </c>
      <c r="C3" s="445"/>
      <c r="D3" s="59"/>
      <c r="E3" s="243"/>
    </row>
    <row r="4" spans="1:5" ht="36" customHeight="1">
      <c r="A4" s="44"/>
      <c r="B4" s="445"/>
      <c r="C4" s="445"/>
      <c r="D4" s="59"/>
    </row>
    <row r="5" spans="1:5" ht="12.95">
      <c r="A5" s="37" t="s">
        <v>382</v>
      </c>
      <c r="B5" s="66">
        <v>2025</v>
      </c>
      <c r="C5" s="66">
        <v>2024</v>
      </c>
      <c r="D5" s="59"/>
      <c r="E5" s="243"/>
    </row>
    <row r="6" spans="1:5" ht="12.95">
      <c r="A6" s="35"/>
      <c r="B6" s="33" t="s">
        <v>75</v>
      </c>
      <c r="C6" s="33" t="s">
        <v>75</v>
      </c>
      <c r="D6" s="59"/>
      <c r="E6" s="59"/>
    </row>
    <row r="7" spans="1:5" ht="15.75" customHeight="1">
      <c r="A7" s="59" t="s">
        <v>374</v>
      </c>
      <c r="B7" s="124">
        <v>3315</v>
      </c>
      <c r="C7" s="188">
        <v>2953</v>
      </c>
      <c r="D7" s="59"/>
      <c r="E7" s="59"/>
    </row>
    <row r="8" spans="1:5" ht="12.95">
      <c r="A8" s="59" t="s">
        <v>375</v>
      </c>
      <c r="B8" s="124">
        <v>237</v>
      </c>
      <c r="C8" s="188">
        <v>201</v>
      </c>
      <c r="D8" s="59"/>
      <c r="E8" s="59"/>
    </row>
    <row r="9" spans="1:5" ht="12.95">
      <c r="A9" s="59" t="s">
        <v>376</v>
      </c>
      <c r="B9" s="124">
        <v>75</v>
      </c>
      <c r="C9" s="188">
        <v>63</v>
      </c>
      <c r="D9" s="59"/>
      <c r="E9" s="59"/>
    </row>
    <row r="10" spans="1:5" ht="12.95">
      <c r="A10" s="59" t="s">
        <v>168</v>
      </c>
      <c r="B10" s="124">
        <v>0</v>
      </c>
      <c r="C10" s="188">
        <v>207</v>
      </c>
      <c r="D10" s="59"/>
      <c r="E10" s="59"/>
    </row>
    <row r="11" spans="1:5" ht="12.95">
      <c r="A11" s="481"/>
      <c r="B11" s="499"/>
      <c r="C11" s="500"/>
      <c r="D11" s="59"/>
      <c r="E11" s="59"/>
    </row>
    <row r="12" spans="1:5" ht="12.95">
      <c r="A12" s="72" t="s">
        <v>106</v>
      </c>
      <c r="B12" s="126">
        <v>3627</v>
      </c>
      <c r="C12" s="189">
        <v>3424</v>
      </c>
      <c r="D12" s="59"/>
      <c r="E12" s="59"/>
    </row>
    <row r="13" spans="1:5" ht="12.95">
      <c r="A13" s="59"/>
      <c r="B13" s="59"/>
      <c r="C13" s="59"/>
      <c r="D13" s="59"/>
      <c r="E13" s="59"/>
    </row>
    <row r="14" spans="1:5" ht="12.95">
      <c r="A14" s="59"/>
      <c r="B14" s="59"/>
      <c r="C14" s="59"/>
      <c r="D14" s="59"/>
      <c r="E14" s="59"/>
    </row>
    <row r="15" spans="1:5" ht="12.95">
      <c r="A15" s="59"/>
      <c r="B15" s="59"/>
      <c r="C15" s="59"/>
      <c r="D15" s="59"/>
      <c r="E15" s="59"/>
    </row>
  </sheetData>
  <mergeCells count="1">
    <mergeCell ref="B3:C4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6">
    <tabColor theme="0" tint="-0.14999847407452621"/>
  </sheetPr>
  <dimension ref="A1:D11"/>
  <sheetViews>
    <sheetView zoomScaleNormal="100" workbookViewId="0">
      <selection activeCell="K38" sqref="K38"/>
    </sheetView>
  </sheetViews>
  <sheetFormatPr defaultColWidth="9.33203125" defaultRowHeight="10.7"/>
  <cols>
    <col min="1" max="1" width="75" style="86" customWidth="1"/>
    <col min="2" max="3" width="15.83203125" style="86" customWidth="1"/>
    <col min="4" max="16384" width="9.33203125" style="86"/>
  </cols>
  <sheetData>
    <row r="1" spans="1:4" s="59" customFormat="1" ht="15.95">
      <c r="A1" s="222" t="s">
        <v>383</v>
      </c>
      <c r="B1" s="57"/>
      <c r="D1" s="166"/>
    </row>
    <row r="2" spans="1:4" ht="12.95">
      <c r="A2" s="57"/>
      <c r="B2" s="59"/>
      <c r="C2" s="59"/>
    </row>
    <row r="3" spans="1:4" ht="12.95">
      <c r="A3" s="35"/>
      <c r="B3" s="66">
        <v>2025</v>
      </c>
      <c r="C3" s="66">
        <v>2024</v>
      </c>
    </row>
    <row r="4" spans="1:4" ht="12.95">
      <c r="A4" s="35"/>
      <c r="B4" s="33" t="s">
        <v>75</v>
      </c>
      <c r="C4" s="33" t="s">
        <v>75</v>
      </c>
    </row>
    <row r="5" spans="1:4" ht="12.95">
      <c r="A5" s="187"/>
      <c r="B5" s="113"/>
      <c r="C5" s="185"/>
    </row>
    <row r="6" spans="1:4" ht="16.5" customHeight="1">
      <c r="A6" s="57" t="s">
        <v>384</v>
      </c>
      <c r="B6" s="110"/>
      <c r="C6" s="59"/>
    </row>
    <row r="7" spans="1:4" ht="12.95">
      <c r="A7" s="59" t="s">
        <v>385</v>
      </c>
      <c r="B7" s="124">
        <v>195</v>
      </c>
      <c r="C7" s="188">
        <v>184</v>
      </c>
    </row>
    <row r="8" spans="1:4" ht="12.95">
      <c r="A8" s="481"/>
      <c r="B8" s="499"/>
      <c r="C8" s="500"/>
    </row>
    <row r="9" spans="1:4" ht="12.95">
      <c r="A9" s="72" t="s">
        <v>386</v>
      </c>
      <c r="B9" s="126">
        <v>195</v>
      </c>
      <c r="C9" s="189">
        <v>184</v>
      </c>
    </row>
    <row r="10" spans="1:4" ht="12.95">
      <c r="A10" s="190" t="s">
        <v>387</v>
      </c>
      <c r="B10" s="59"/>
      <c r="C10" s="59"/>
    </row>
    <row r="11" spans="1:4" ht="12.95">
      <c r="A11" s="190" t="s">
        <v>388</v>
      </c>
      <c r="B11" s="59"/>
      <c r="C11" s="59"/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tabColor theme="0" tint="-0.14999847407452621"/>
  </sheetPr>
  <dimension ref="A1:D8"/>
  <sheetViews>
    <sheetView zoomScaleNormal="100" workbookViewId="0">
      <selection activeCell="K38" sqref="K38"/>
    </sheetView>
  </sheetViews>
  <sheetFormatPr defaultColWidth="9.33203125" defaultRowHeight="10.7"/>
  <cols>
    <col min="1" max="1" width="85" style="86" customWidth="1"/>
    <col min="2" max="3" width="15.83203125" style="86" customWidth="1"/>
    <col min="4" max="5" width="9.33203125" style="86"/>
    <col min="6" max="6" width="36.83203125" style="86" customWidth="1"/>
    <col min="7" max="10" width="18.83203125" style="86" customWidth="1"/>
    <col min="11" max="16384" width="9.33203125" style="86"/>
  </cols>
  <sheetData>
    <row r="1" spans="1:4" s="59" customFormat="1" ht="15.95">
      <c r="A1" s="222" t="s">
        <v>389</v>
      </c>
      <c r="B1" s="57"/>
      <c r="D1" s="166"/>
    </row>
    <row r="3" spans="1:4" ht="12.95">
      <c r="A3" s="40"/>
      <c r="B3" s="271">
        <v>2025</v>
      </c>
      <c r="C3" s="271">
        <v>2024</v>
      </c>
    </row>
    <row r="4" spans="1:4" ht="12.95">
      <c r="A4" s="37" t="s">
        <v>390</v>
      </c>
      <c r="B4" s="66" t="s">
        <v>75</v>
      </c>
      <c r="C4" s="8" t="s">
        <v>75</v>
      </c>
    </row>
    <row r="5" spans="1:4" ht="12.95">
      <c r="A5" s="182"/>
      <c r="B5" s="123"/>
      <c r="C5" s="55"/>
    </row>
    <row r="6" spans="1:4" ht="12.95">
      <c r="A6" s="59" t="s">
        <v>391</v>
      </c>
      <c r="B6" s="45">
        <v>1760</v>
      </c>
      <c r="C6" s="12">
        <v>0</v>
      </c>
    </row>
    <row r="7" spans="1:4" ht="12.95">
      <c r="A7" s="59"/>
      <c r="B7" s="45"/>
      <c r="C7" s="55"/>
    </row>
    <row r="8" spans="1:4" ht="12.95">
      <c r="A8" s="497" t="s">
        <v>106</v>
      </c>
      <c r="B8" s="498">
        <v>1760</v>
      </c>
      <c r="C8" s="498">
        <v>0</v>
      </c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4">
    <tabColor theme="0" tint="-0.14999847407452621"/>
    <pageSetUpPr fitToPage="1"/>
  </sheetPr>
  <dimension ref="A1:D55"/>
  <sheetViews>
    <sheetView showGridLines="0" zoomScaleNormal="100" workbookViewId="0">
      <selection activeCell="K38" sqref="K38"/>
    </sheetView>
  </sheetViews>
  <sheetFormatPr defaultColWidth="9.33203125" defaultRowHeight="10.7"/>
  <cols>
    <col min="1" max="1" width="86.6640625" style="86" customWidth="1"/>
    <col min="2" max="3" width="13.6640625" style="86" customWidth="1"/>
    <col min="4" max="4" width="4.1640625" style="86" customWidth="1"/>
    <col min="5" max="16384" width="9.33203125" style="86"/>
  </cols>
  <sheetData>
    <row r="1" spans="1:4" s="59" customFormat="1" ht="15.95">
      <c r="A1" s="222" t="s">
        <v>392</v>
      </c>
      <c r="B1" s="57"/>
      <c r="D1" s="166"/>
    </row>
    <row r="2" spans="1:4" ht="12.95">
      <c r="A2" s="70"/>
      <c r="B2" s="167"/>
      <c r="C2" s="167"/>
      <c r="D2" s="167"/>
    </row>
    <row r="3" spans="1:4" ht="12.95">
      <c r="A3" s="6" t="s">
        <v>393</v>
      </c>
      <c r="B3" s="8">
        <v>2025</v>
      </c>
      <c r="C3" s="8">
        <v>2024</v>
      </c>
      <c r="D3" s="167"/>
    </row>
    <row r="4" spans="1:4" ht="12.95">
      <c r="A4" s="7"/>
      <c r="B4" s="8" t="s">
        <v>75</v>
      </c>
      <c r="C4" s="8" t="s">
        <v>75</v>
      </c>
      <c r="D4" s="167"/>
    </row>
    <row r="5" spans="1:4" ht="12.95">
      <c r="A5" s="67"/>
      <c r="B5" s="111"/>
      <c r="C5" s="354"/>
      <c r="D5" s="167"/>
    </row>
    <row r="6" spans="1:4" ht="12.95">
      <c r="A6" s="69" t="s">
        <v>394</v>
      </c>
      <c r="B6" s="9"/>
      <c r="C6" s="10"/>
      <c r="D6" s="70"/>
    </row>
    <row r="7" spans="1:4" ht="12.95">
      <c r="A7" s="70" t="s">
        <v>395</v>
      </c>
      <c r="B7" s="11">
        <v>15412.67</v>
      </c>
      <c r="C7" s="12">
        <v>20448.96</v>
      </c>
      <c r="D7" s="169"/>
    </row>
    <row r="8" spans="1:4" ht="12.95">
      <c r="A8" s="70" t="s">
        <v>23</v>
      </c>
      <c r="B8" s="11">
        <v>3</v>
      </c>
      <c r="C8" s="12">
        <v>254</v>
      </c>
      <c r="D8" s="169"/>
    </row>
    <row r="9" spans="1:4" ht="12.95">
      <c r="A9" s="453"/>
      <c r="B9" s="464"/>
      <c r="C9" s="503"/>
      <c r="D9" s="169"/>
    </row>
    <row r="10" spans="1:4" ht="12.95">
      <c r="A10" s="71" t="s">
        <v>396</v>
      </c>
      <c r="B10" s="13">
        <v>15415.67</v>
      </c>
      <c r="C10" s="287">
        <v>20702.96</v>
      </c>
      <c r="D10" s="169"/>
    </row>
    <row r="11" spans="1:4" ht="12.95">
      <c r="A11" s="69"/>
      <c r="B11" s="11"/>
      <c r="C11" s="12"/>
      <c r="D11" s="169"/>
    </row>
    <row r="12" spans="1:4" ht="12.95">
      <c r="A12" s="69" t="s">
        <v>397</v>
      </c>
      <c r="B12" s="11"/>
      <c r="C12" s="12"/>
      <c r="D12" s="55"/>
    </row>
    <row r="13" spans="1:4" ht="12.95">
      <c r="A13" s="70" t="s">
        <v>398</v>
      </c>
      <c r="B13" s="11">
        <v>13359.67</v>
      </c>
      <c r="C13" s="12">
        <v>15635.96</v>
      </c>
      <c r="D13" s="55"/>
    </row>
    <row r="14" spans="1:4" ht="12.95">
      <c r="A14" s="70" t="s">
        <v>261</v>
      </c>
      <c r="B14" s="11">
        <v>1751</v>
      </c>
      <c r="C14" s="12">
        <v>3277</v>
      </c>
      <c r="D14" s="55"/>
    </row>
    <row r="15" spans="1:4" ht="12.95">
      <c r="A15" s="70" t="s">
        <v>27</v>
      </c>
      <c r="B15" s="11">
        <v>302</v>
      </c>
      <c r="C15" s="12">
        <v>1541</v>
      </c>
      <c r="D15" s="55"/>
    </row>
    <row r="16" spans="1:4" ht="12.95">
      <c r="A16" s="70" t="s">
        <v>399</v>
      </c>
      <c r="B16" s="11">
        <v>3</v>
      </c>
      <c r="C16" s="12">
        <v>249</v>
      </c>
      <c r="D16" s="169"/>
    </row>
    <row r="17" spans="1:4" ht="9.75" customHeight="1">
      <c r="A17" s="453"/>
      <c r="B17" s="464"/>
      <c r="C17" s="456"/>
      <c r="D17" s="169"/>
    </row>
    <row r="18" spans="1:4" ht="12.95">
      <c r="A18" s="71" t="s">
        <v>400</v>
      </c>
      <c r="B18" s="13">
        <v>15415.67</v>
      </c>
      <c r="C18" s="287">
        <v>20702.96</v>
      </c>
      <c r="D18" s="169"/>
    </row>
    <row r="19" spans="1:4" ht="13.35" thickBot="1">
      <c r="A19" s="504"/>
      <c r="B19" s="258"/>
      <c r="C19" s="505"/>
      <c r="D19" s="169"/>
    </row>
    <row r="20" spans="1:4" ht="13.35" thickBot="1">
      <c r="A20" s="29" t="s">
        <v>401</v>
      </c>
      <c r="B20" s="31">
        <v>0</v>
      </c>
      <c r="C20" s="31">
        <v>0</v>
      </c>
      <c r="D20" s="169"/>
    </row>
    <row r="21" spans="1:4" ht="12.95">
      <c r="A21" s="171"/>
      <c r="B21" s="15"/>
      <c r="C21" s="55"/>
      <c r="D21" s="169"/>
    </row>
    <row r="22" spans="1:4" ht="14.1">
      <c r="A22" s="69" t="s">
        <v>402</v>
      </c>
      <c r="B22" s="11"/>
      <c r="C22" s="12"/>
      <c r="D22" s="55"/>
    </row>
    <row r="23" spans="1:4" ht="15" customHeight="1">
      <c r="A23" s="70" t="s">
        <v>403</v>
      </c>
      <c r="B23" s="11">
        <v>11251</v>
      </c>
      <c r="C23" s="12">
        <v>9770</v>
      </c>
      <c r="D23" s="55"/>
    </row>
    <row r="24" spans="1:4" ht="12.95">
      <c r="A24" s="70" t="s">
        <v>404</v>
      </c>
      <c r="B24" s="11">
        <v>572.64849000000004</v>
      </c>
      <c r="C24" s="12">
        <v>146</v>
      </c>
      <c r="D24" s="55"/>
    </row>
    <row r="25" spans="1:4" ht="9.75" customHeight="1">
      <c r="A25" s="453"/>
      <c r="B25" s="464"/>
      <c r="C25" s="503"/>
      <c r="D25" s="169"/>
    </row>
    <row r="26" spans="1:4" ht="12.95">
      <c r="A26" s="71" t="s">
        <v>405</v>
      </c>
      <c r="B26" s="13">
        <v>11823.64849</v>
      </c>
      <c r="C26" s="287">
        <v>9916</v>
      </c>
      <c r="D26" s="169"/>
    </row>
    <row r="27" spans="1:4" ht="13.35" thickBot="1">
      <c r="A27" s="71"/>
      <c r="B27" s="13"/>
      <c r="C27" s="73"/>
      <c r="D27" s="169"/>
    </row>
    <row r="28" spans="1:4" ht="13.35" thickBot="1">
      <c r="A28" s="29" t="s">
        <v>59</v>
      </c>
      <c r="B28" s="31">
        <v>11823.64849</v>
      </c>
      <c r="C28" s="31">
        <v>9916</v>
      </c>
      <c r="D28" s="169"/>
    </row>
    <row r="29" spans="1:4" ht="12.95">
      <c r="B29" s="15"/>
    </row>
    <row r="30" spans="1:4" ht="12.95">
      <c r="A30" s="69" t="s">
        <v>406</v>
      </c>
      <c r="B30" s="11"/>
      <c r="C30" s="55"/>
      <c r="D30" s="55"/>
    </row>
    <row r="31" spans="1:4" ht="14.1">
      <c r="A31" s="70" t="s">
        <v>407</v>
      </c>
      <c r="B31" s="11">
        <v>11490</v>
      </c>
      <c r="C31" s="12">
        <v>10023</v>
      </c>
      <c r="D31" s="55"/>
    </row>
    <row r="32" spans="1:4" ht="12.95">
      <c r="A32" s="70" t="s">
        <v>61</v>
      </c>
      <c r="B32" s="11">
        <v>418.64848999999998</v>
      </c>
      <c r="C32" s="12">
        <v>0</v>
      </c>
      <c r="D32" s="55"/>
    </row>
    <row r="33" spans="1:4" ht="12.95">
      <c r="A33" s="192" t="s">
        <v>408</v>
      </c>
      <c r="B33" s="353">
        <v>22</v>
      </c>
      <c r="C33" s="14">
        <v>0</v>
      </c>
    </row>
    <row r="34" spans="1:4" ht="13.35" thickBot="1">
      <c r="A34" s="70"/>
      <c r="B34" s="305"/>
      <c r="C34" s="55"/>
      <c r="D34" s="55"/>
    </row>
    <row r="35" spans="1:4" ht="13.35" thickBot="1">
      <c r="A35" s="29" t="s">
        <v>66</v>
      </c>
      <c r="B35" s="31">
        <v>11930.64849</v>
      </c>
      <c r="C35" s="31">
        <v>10023</v>
      </c>
      <c r="D35" s="169"/>
    </row>
    <row r="36" spans="1:4" ht="13.35" thickBot="1">
      <c r="A36" s="506"/>
      <c r="B36" s="507"/>
      <c r="C36" s="508"/>
      <c r="D36" s="55"/>
    </row>
    <row r="37" spans="1:4" ht="13.35" thickBot="1">
      <c r="A37" s="29" t="s">
        <v>409</v>
      </c>
      <c r="B37" s="31">
        <v>-107</v>
      </c>
      <c r="C37" s="31">
        <v>-107</v>
      </c>
      <c r="D37" s="169"/>
    </row>
    <row r="38" spans="1:4" ht="12.95">
      <c r="A38" s="70"/>
      <c r="B38" s="102"/>
      <c r="C38" s="102"/>
      <c r="D38" s="102"/>
    </row>
    <row r="39" spans="1:4" ht="12.95">
      <c r="A39" s="70"/>
      <c r="B39" s="102"/>
      <c r="C39" s="102"/>
      <c r="D39" s="102"/>
    </row>
    <row r="40" spans="1:4" ht="12.95">
      <c r="A40" s="70"/>
      <c r="B40" s="102"/>
      <c r="C40" s="102"/>
      <c r="D40" s="102"/>
    </row>
    <row r="41" spans="1:4" ht="12.95">
      <c r="A41" s="70"/>
      <c r="B41" s="102"/>
      <c r="C41" s="102"/>
      <c r="D41" s="102"/>
    </row>
    <row r="42" spans="1:4" ht="12.95" hidden="1">
      <c r="A42" s="57" t="s">
        <v>410</v>
      </c>
      <c r="B42" s="102"/>
      <c r="C42" s="102"/>
      <c r="D42" s="102"/>
    </row>
    <row r="43" spans="1:4" ht="12.95" hidden="1">
      <c r="A43" s="57" t="s">
        <v>411</v>
      </c>
      <c r="B43" s="59"/>
      <c r="C43" s="59"/>
      <c r="D43" s="59"/>
    </row>
    <row r="44" spans="1:4" ht="12.95" hidden="1">
      <c r="A44" s="164" t="s">
        <v>412</v>
      </c>
      <c r="B44" s="174"/>
      <c r="C44" s="175"/>
      <c r="D44" s="59"/>
    </row>
    <row r="45" spans="1:4" ht="12.95" hidden="1">
      <c r="A45" s="164" t="s">
        <v>46</v>
      </c>
      <c r="B45" s="174"/>
      <c r="C45" s="175"/>
      <c r="D45" s="59"/>
    </row>
    <row r="46" spans="1:4" ht="12.95" hidden="1">
      <c r="A46" s="70" t="s">
        <v>413</v>
      </c>
      <c r="B46" s="55" t="e">
        <f>SUM(#REF!)</f>
        <v>#REF!</v>
      </c>
      <c r="C46" s="175">
        <v>11192</v>
      </c>
      <c r="D46" s="59"/>
    </row>
    <row r="47" spans="1:4" ht="12.95" hidden="1">
      <c r="A47" s="161" t="s">
        <v>404</v>
      </c>
      <c r="B47" s="176">
        <v>247</v>
      </c>
      <c r="C47" s="176">
        <v>247</v>
      </c>
      <c r="D47" s="59"/>
    </row>
    <row r="48" spans="1:4" ht="13.35" hidden="1" thickBot="1">
      <c r="A48" s="164" t="s">
        <v>414</v>
      </c>
      <c r="B48" s="177" t="e">
        <f>SUM(B46:B47)</f>
        <v>#REF!</v>
      </c>
      <c r="C48" s="178">
        <f>SUM(C46:C47)</f>
        <v>11439</v>
      </c>
      <c r="D48" s="59"/>
    </row>
    <row r="49" spans="1:4" ht="12.95" hidden="1">
      <c r="A49" s="179"/>
      <c r="B49" s="180"/>
      <c r="C49" s="180"/>
      <c r="D49" s="59"/>
    </row>
    <row r="50" spans="1:4" ht="12.95" hidden="1">
      <c r="A50" s="164" t="s">
        <v>406</v>
      </c>
      <c r="B50" s="176"/>
      <c r="C50" s="176"/>
      <c r="D50" s="59"/>
    </row>
    <row r="51" spans="1:4" ht="12.95" hidden="1">
      <c r="A51" s="161" t="s">
        <v>415</v>
      </c>
      <c r="B51" s="55">
        <f>SUM(C51:D51)</f>
        <v>11517</v>
      </c>
      <c r="C51" s="176">
        <v>11517</v>
      </c>
      <c r="D51" s="59"/>
    </row>
    <row r="52" spans="1:4" ht="12.95" hidden="1">
      <c r="A52" s="161" t="s">
        <v>61</v>
      </c>
      <c r="B52" s="55">
        <f>SUM(C52:D52)</f>
        <v>4</v>
      </c>
      <c r="C52" s="176">
        <v>4</v>
      </c>
      <c r="D52" s="59"/>
    </row>
    <row r="53" spans="1:4" ht="12.95" hidden="1">
      <c r="A53" s="161" t="s">
        <v>416</v>
      </c>
      <c r="B53" s="176">
        <v>2</v>
      </c>
      <c r="C53" s="176">
        <v>2</v>
      </c>
      <c r="D53" s="59"/>
    </row>
    <row r="54" spans="1:4" ht="13.35" hidden="1" thickBot="1">
      <c r="A54" s="164" t="s">
        <v>417</v>
      </c>
      <c r="B54" s="177">
        <f>SUM(B51:B53)</f>
        <v>11523</v>
      </c>
      <c r="C54" s="178">
        <f>SUM(C51:C53)</f>
        <v>11523</v>
      </c>
    </row>
    <row r="55" spans="1:4" ht="13.35" hidden="1" thickBot="1">
      <c r="A55" s="164" t="s">
        <v>409</v>
      </c>
      <c r="B55" s="181">
        <v>-84</v>
      </c>
      <c r="C55" s="181">
        <v>-84</v>
      </c>
    </row>
  </sheetData>
  <phoneticPr fontId="14" type="noConversion"/>
  <printOptions gridLines="1"/>
  <pageMargins left="0.35433070866141736" right="0.35433070866141736" top="0.59055118110236227" bottom="0.59055118110236227" header="0.19685039370078741" footer="0.19685039370078741"/>
  <pageSetup paperSize="9" scale="43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2">
    <tabColor theme="0" tint="-0.14999847407452621"/>
    <pageSetUpPr fitToPage="1"/>
  </sheetPr>
  <dimension ref="A1:M24"/>
  <sheetViews>
    <sheetView showGridLines="0" zoomScaleNormal="100" workbookViewId="0">
      <selection activeCell="B17" sqref="B17"/>
    </sheetView>
  </sheetViews>
  <sheetFormatPr defaultColWidth="9.33203125" defaultRowHeight="12.95"/>
  <cols>
    <col min="1" max="1" width="54.83203125" style="59" customWidth="1"/>
    <col min="2" max="10" width="14.6640625" style="59" customWidth="1"/>
    <col min="11" max="12" width="9.33203125" style="59"/>
    <col min="13" max="13" width="14" style="59" customWidth="1"/>
    <col min="14" max="16384" width="9.33203125" style="59"/>
  </cols>
  <sheetData>
    <row r="1" spans="1:13" ht="15.95">
      <c r="A1" s="222" t="s">
        <v>418</v>
      </c>
      <c r="B1" s="57"/>
      <c r="D1" s="166"/>
    </row>
    <row r="2" spans="1:13">
      <c r="A2" s="70"/>
      <c r="B2" s="158"/>
      <c r="C2" s="158"/>
      <c r="D2" s="158"/>
    </row>
    <row r="3" spans="1:13">
      <c r="A3" s="64"/>
      <c r="B3" s="442">
        <v>2025</v>
      </c>
      <c r="C3" s="442"/>
      <c r="D3" s="442"/>
      <c r="E3" s="446"/>
      <c r="F3" s="442">
        <v>2024</v>
      </c>
      <c r="G3" s="442"/>
      <c r="H3" s="442"/>
      <c r="I3" s="442"/>
      <c r="J3" s="442"/>
    </row>
    <row r="4" spans="1:13" ht="51.4">
      <c r="A4" s="283" t="s">
        <v>350</v>
      </c>
      <c r="B4" s="65" t="s">
        <v>351</v>
      </c>
      <c r="C4" s="130" t="s">
        <v>82</v>
      </c>
      <c r="D4" s="130" t="s">
        <v>87</v>
      </c>
      <c r="E4" s="109" t="s">
        <v>353</v>
      </c>
      <c r="F4" s="65" t="s">
        <v>354</v>
      </c>
      <c r="G4" s="130" t="s">
        <v>82</v>
      </c>
      <c r="H4" s="130" t="s">
        <v>87</v>
      </c>
      <c r="I4" s="130" t="s">
        <v>419</v>
      </c>
      <c r="J4" s="65" t="s">
        <v>356</v>
      </c>
    </row>
    <row r="5" spans="1:13">
      <c r="A5" s="64"/>
      <c r="B5" s="65" t="s">
        <v>15</v>
      </c>
      <c r="C5" s="65" t="s">
        <v>15</v>
      </c>
      <c r="D5" s="65" t="s">
        <v>15</v>
      </c>
      <c r="E5" s="109" t="s">
        <v>15</v>
      </c>
      <c r="F5" s="65" t="s">
        <v>15</v>
      </c>
      <c r="G5" s="65" t="s">
        <v>15</v>
      </c>
      <c r="H5" s="65" t="s">
        <v>15</v>
      </c>
      <c r="I5" s="65" t="s">
        <v>15</v>
      </c>
      <c r="J5" s="65" t="s">
        <v>15</v>
      </c>
      <c r="M5" s="243"/>
    </row>
    <row r="6" spans="1:13" ht="7.5" customHeight="1">
      <c r="A6" s="164"/>
      <c r="B6" s="162"/>
      <c r="C6" s="290"/>
      <c r="D6" s="290"/>
      <c r="E6" s="343"/>
      <c r="F6" s="162"/>
      <c r="G6" s="290"/>
      <c r="H6" s="290"/>
      <c r="I6" s="290"/>
      <c r="J6" s="291"/>
      <c r="M6" s="87"/>
    </row>
    <row r="7" spans="1:13" ht="65.099999999999994" customHeight="1">
      <c r="A7" s="161" t="s">
        <v>359</v>
      </c>
      <c r="B7" s="162">
        <v>18.495300000000004</v>
      </c>
      <c r="C7" s="290">
        <v>5.2033900000000006</v>
      </c>
      <c r="D7" s="290">
        <v>0</v>
      </c>
      <c r="E7" s="343">
        <v>23.698690000000006</v>
      </c>
      <c r="F7" s="162">
        <v>18</v>
      </c>
      <c r="G7" s="290">
        <v>0</v>
      </c>
      <c r="H7" s="290">
        <v>0</v>
      </c>
      <c r="I7" s="290">
        <v>0</v>
      </c>
      <c r="J7" s="291">
        <v>18</v>
      </c>
      <c r="M7" s="87"/>
    </row>
    <row r="8" spans="1:13" ht="75.95" customHeight="1">
      <c r="A8" s="161" t="s">
        <v>420</v>
      </c>
      <c r="B8" s="162">
        <v>-228.95570999999995</v>
      </c>
      <c r="C8" s="290">
        <v>82.384999999999991</v>
      </c>
      <c r="D8" s="290">
        <v>-68.515199999999993</v>
      </c>
      <c r="E8" s="343">
        <v>-215.08590999999996</v>
      </c>
      <c r="F8" s="162">
        <v>-208</v>
      </c>
      <c r="G8" s="290">
        <v>91</v>
      </c>
      <c r="H8" s="290">
        <v>-112</v>
      </c>
      <c r="I8" s="290">
        <v>0</v>
      </c>
      <c r="J8" s="291">
        <v>-229</v>
      </c>
    </row>
    <row r="9" spans="1:13" ht="74.45" customHeight="1">
      <c r="A9" s="161" t="s">
        <v>421</v>
      </c>
      <c r="B9" s="162">
        <v>9980.8210499999877</v>
      </c>
      <c r="C9" s="290">
        <v>19306.286539999986</v>
      </c>
      <c r="D9" s="290">
        <v>-17844.350289999995</v>
      </c>
      <c r="E9" s="343">
        <v>11442.757299999979</v>
      </c>
      <c r="F9" s="163">
        <v>10964</v>
      </c>
      <c r="G9" s="292">
        <v>16899</v>
      </c>
      <c r="H9" s="292">
        <v>-17882</v>
      </c>
      <c r="I9" s="292">
        <v>0</v>
      </c>
      <c r="J9" s="291">
        <v>9981</v>
      </c>
    </row>
    <row r="10" spans="1:13" ht="70.5" customHeight="1">
      <c r="A10" s="165" t="s">
        <v>422</v>
      </c>
      <c r="B10" s="380">
        <v>0</v>
      </c>
      <c r="C10" s="381">
        <v>0</v>
      </c>
      <c r="D10" s="381">
        <v>0</v>
      </c>
      <c r="E10" s="382">
        <v>0</v>
      </c>
      <c r="F10" s="383">
        <v>35001</v>
      </c>
      <c r="G10" s="384">
        <v>4063</v>
      </c>
      <c r="H10" s="384">
        <v>-3444</v>
      </c>
      <c r="I10" s="384">
        <v>-35620</v>
      </c>
      <c r="J10" s="385">
        <v>0</v>
      </c>
    </row>
    <row r="11" spans="1:13" ht="6.95" customHeight="1">
      <c r="A11" s="344"/>
      <c r="B11" s="345"/>
      <c r="C11" s="345"/>
      <c r="D11" s="345"/>
      <c r="E11" s="346"/>
      <c r="F11" s="345"/>
      <c r="G11" s="345"/>
      <c r="H11" s="345"/>
      <c r="I11" s="345"/>
      <c r="J11" s="347"/>
    </row>
    <row r="12" spans="1:13" ht="13.35" thickBot="1">
      <c r="A12" s="63" t="s">
        <v>423</v>
      </c>
      <c r="B12" s="74">
        <v>9770.3606399999881</v>
      </c>
      <c r="C12" s="74">
        <v>19393.874929999987</v>
      </c>
      <c r="D12" s="74">
        <v>-17912.865489999996</v>
      </c>
      <c r="E12" s="351">
        <v>11251.370079999979</v>
      </c>
      <c r="F12" s="74">
        <v>45776</v>
      </c>
      <c r="G12" s="74">
        <v>21053</v>
      </c>
      <c r="H12" s="74">
        <v>-21438</v>
      </c>
      <c r="I12" s="74">
        <v>-35620</v>
      </c>
      <c r="J12" s="74">
        <v>9770</v>
      </c>
    </row>
    <row r="13" spans="1:13">
      <c r="E13" s="352"/>
    </row>
    <row r="24" spans="3:3">
      <c r="C24" s="281"/>
    </row>
  </sheetData>
  <mergeCells count="2">
    <mergeCell ref="B3:E3"/>
    <mergeCell ref="F3:J3"/>
  </mergeCells>
  <printOptions gridLines="1"/>
  <pageMargins left="0.35433070866141736" right="0.35433070866141736" top="0.59055118110236227" bottom="0.59055118110236227" header="0.19685039370078741" footer="0.19685039370078741"/>
  <pageSetup paperSize="9" scale="57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0" tint="-0.14999847407452621"/>
    <pageSetUpPr fitToPage="1"/>
  </sheetPr>
  <dimension ref="A1:J51"/>
  <sheetViews>
    <sheetView zoomScaleNormal="100" workbookViewId="0">
      <selection activeCell="D65" sqref="D65"/>
    </sheetView>
  </sheetViews>
  <sheetFormatPr defaultColWidth="9.33203125" defaultRowHeight="10.7"/>
  <cols>
    <col min="1" max="1" width="75.5" style="138" customWidth="1"/>
    <col min="2" max="2" width="10.1640625" style="138" customWidth="1"/>
    <col min="3" max="4" width="13.83203125" style="138" customWidth="1"/>
    <col min="5" max="16384" width="9.33203125" style="138"/>
  </cols>
  <sheetData>
    <row r="1" spans="1:10" ht="15.95">
      <c r="A1" s="222" t="s">
        <v>74</v>
      </c>
      <c r="B1" s="59"/>
      <c r="C1" s="59"/>
      <c r="D1" s="59"/>
      <c r="E1" s="59"/>
      <c r="F1" s="59"/>
      <c r="G1" s="59"/>
      <c r="H1" s="59"/>
      <c r="I1" s="59"/>
      <c r="J1" s="137"/>
    </row>
    <row r="2" spans="1:10" ht="12.95">
      <c r="A2" s="140"/>
      <c r="B2" s="230"/>
      <c r="C2" s="230"/>
      <c r="D2" s="230"/>
    </row>
    <row r="3" spans="1:10" ht="12.95">
      <c r="A3" s="7"/>
      <c r="B3" s="20"/>
      <c r="C3" s="6">
        <v>2025</v>
      </c>
      <c r="D3" s="6">
        <v>2024</v>
      </c>
    </row>
    <row r="4" spans="1:10" ht="12.95">
      <c r="A4" s="7"/>
      <c r="B4" s="129" t="s">
        <v>14</v>
      </c>
      <c r="C4" s="20" t="s">
        <v>75</v>
      </c>
      <c r="D4" s="20" t="s">
        <v>75</v>
      </c>
    </row>
    <row r="5" spans="1:10" s="137" customFormat="1" ht="1.5" customHeight="1">
      <c r="A5" s="143"/>
      <c r="B5" s="144"/>
      <c r="C5" s="142"/>
      <c r="D5" s="142"/>
    </row>
    <row r="6" spans="1:10" ht="10.5" customHeight="1">
      <c r="A6" s="70"/>
      <c r="B6" s="158"/>
      <c r="C6" s="21"/>
      <c r="D6" s="252"/>
    </row>
    <row r="7" spans="1:10" ht="12.95">
      <c r="A7" s="69" t="s">
        <v>76</v>
      </c>
      <c r="B7" s="158"/>
      <c r="C7" s="9"/>
      <c r="D7" s="70"/>
    </row>
    <row r="8" spans="1:10" ht="9" customHeight="1">
      <c r="A8" s="69" t="s">
        <v>77</v>
      </c>
      <c r="B8" s="158"/>
      <c r="C8" s="9"/>
      <c r="D8" s="70"/>
    </row>
    <row r="9" spans="1:10" ht="12.95">
      <c r="A9" s="70" t="s">
        <v>78</v>
      </c>
      <c r="B9" s="158"/>
      <c r="C9" s="18">
        <v>595430.51</v>
      </c>
      <c r="D9" s="195">
        <v>402805.38</v>
      </c>
    </row>
    <row r="10" spans="1:10" ht="12.95">
      <c r="A10" s="70" t="s">
        <v>79</v>
      </c>
      <c r="B10" s="158"/>
      <c r="C10" s="18">
        <v>3403.64</v>
      </c>
      <c r="D10" s="195">
        <v>1246</v>
      </c>
    </row>
    <row r="11" spans="1:10" ht="12.95" customHeight="1">
      <c r="A11" s="70" t="s">
        <v>80</v>
      </c>
      <c r="B11" s="158"/>
      <c r="C11" s="18">
        <v>11343.5</v>
      </c>
      <c r="D11" s="195">
        <v>15093.32</v>
      </c>
    </row>
    <row r="12" spans="1:10" ht="12.95">
      <c r="A12" s="70" t="s">
        <v>81</v>
      </c>
      <c r="B12" s="158"/>
      <c r="C12" s="18">
        <v>56.77</v>
      </c>
      <c r="D12" s="195">
        <v>69.83</v>
      </c>
    </row>
    <row r="13" spans="1:10" ht="5.25" customHeight="1">
      <c r="A13" s="453"/>
      <c r="B13" s="454"/>
      <c r="C13" s="460"/>
      <c r="D13" s="461"/>
    </row>
    <row r="14" spans="1:10" ht="12.95">
      <c r="A14" s="71" t="s">
        <v>82</v>
      </c>
      <c r="B14" s="228"/>
      <c r="C14" s="19">
        <v>610236.42000000004</v>
      </c>
      <c r="D14" s="288">
        <v>419214.53</v>
      </c>
    </row>
    <row r="15" spans="1:10" ht="12.95">
      <c r="C15" s="18"/>
    </row>
    <row r="16" spans="1:10" ht="12.95">
      <c r="A16" s="70" t="s">
        <v>83</v>
      </c>
      <c r="B16" s="158"/>
      <c r="C16" s="18">
        <v>-306382.12</v>
      </c>
      <c r="D16" s="195">
        <v>-212068.17</v>
      </c>
    </row>
    <row r="17" spans="1:4" ht="12.95">
      <c r="A17" s="70" t="s">
        <v>84</v>
      </c>
      <c r="B17" s="158"/>
      <c r="C17" s="18">
        <v>-308747.07</v>
      </c>
      <c r="D17" s="195">
        <v>-203074.17</v>
      </c>
    </row>
    <row r="18" spans="1:4" ht="12.95">
      <c r="A18" s="70" t="s">
        <v>85</v>
      </c>
      <c r="B18" s="158" t="s">
        <v>86</v>
      </c>
      <c r="C18" s="18">
        <v>-244.86</v>
      </c>
      <c r="D18" s="195">
        <v>-77.33</v>
      </c>
    </row>
    <row r="19" spans="1:4" ht="5.25" customHeight="1">
      <c r="A19" s="453"/>
      <c r="B19" s="454"/>
      <c r="C19" s="460"/>
      <c r="D19" s="461"/>
    </row>
    <row r="20" spans="1:4" ht="12.95">
      <c r="A20" s="71" t="s">
        <v>87</v>
      </c>
      <c r="B20" s="228"/>
      <c r="C20" s="19">
        <v>-615374.04999999993</v>
      </c>
      <c r="D20" s="288">
        <v>-415219.67000000004</v>
      </c>
    </row>
    <row r="21" spans="1:4" ht="13.35" thickBot="1">
      <c r="A21" s="457"/>
      <c r="B21" s="458"/>
      <c r="C21" s="259"/>
      <c r="D21" s="462"/>
    </row>
    <row r="22" spans="1:4" ht="13.35" thickBot="1">
      <c r="A22" s="22" t="s">
        <v>88</v>
      </c>
      <c r="B22" s="23" t="s">
        <v>89</v>
      </c>
      <c r="C22" s="24">
        <v>-5137.6299999998882</v>
      </c>
      <c r="D22" s="24">
        <v>3994.859999999986</v>
      </c>
    </row>
    <row r="23" spans="1:4" ht="12.95">
      <c r="A23" s="70"/>
      <c r="B23" s="158"/>
      <c r="C23" s="16"/>
      <c r="D23" s="195"/>
    </row>
    <row r="24" spans="1:4" ht="12.95">
      <c r="A24" s="69" t="s">
        <v>90</v>
      </c>
      <c r="B24" s="158"/>
      <c r="C24" s="16"/>
      <c r="D24" s="195"/>
    </row>
    <row r="25" spans="1:4" ht="12.95">
      <c r="A25" s="69"/>
      <c r="B25" s="158"/>
      <c r="C25" s="16"/>
      <c r="D25" s="195"/>
    </row>
    <row r="26" spans="1:4" ht="12.95">
      <c r="A26" s="70" t="s">
        <v>91</v>
      </c>
      <c r="B26" s="158"/>
      <c r="C26" s="18">
        <v>-2102.9899999999998</v>
      </c>
      <c r="D26" s="195">
        <v>-1819.34</v>
      </c>
    </row>
    <row r="27" spans="1:4" ht="12.75" customHeight="1">
      <c r="A27" s="70" t="s">
        <v>92</v>
      </c>
      <c r="B27" s="158"/>
      <c r="C27" s="18">
        <v>-6511.07</v>
      </c>
      <c r="D27" s="195">
        <v>-8579</v>
      </c>
    </row>
    <row r="28" spans="1:4" ht="12.75" customHeight="1">
      <c r="A28" s="70" t="s">
        <v>93</v>
      </c>
      <c r="B28" s="158"/>
      <c r="C28" s="18">
        <v>589.09</v>
      </c>
      <c r="D28" s="195">
        <v>338.18</v>
      </c>
    </row>
    <row r="29" spans="1:4" ht="13.35" thickBot="1">
      <c r="A29" s="457"/>
      <c r="B29" s="458"/>
      <c r="C29" s="259"/>
      <c r="D29" s="463"/>
    </row>
    <row r="30" spans="1:4" ht="13.35" thickBot="1">
      <c r="A30" s="22" t="s">
        <v>94</v>
      </c>
      <c r="B30" s="23"/>
      <c r="C30" s="24">
        <v>-8024.9699999999993</v>
      </c>
      <c r="D30" s="389">
        <v>-10060.16</v>
      </c>
    </row>
    <row r="31" spans="1:4" ht="12.95">
      <c r="C31" s="16"/>
    </row>
    <row r="32" spans="1:4" ht="12.95">
      <c r="A32" s="69" t="s">
        <v>95</v>
      </c>
      <c r="B32" s="158"/>
      <c r="C32" s="16"/>
      <c r="D32" s="195"/>
    </row>
    <row r="33" spans="1:4" ht="12.95">
      <c r="A33" s="69"/>
      <c r="B33" s="158"/>
      <c r="C33" s="16"/>
      <c r="D33" s="195"/>
    </row>
    <row r="34" spans="1:4" ht="12.75" customHeight="1">
      <c r="A34" s="70" t="s">
        <v>96</v>
      </c>
      <c r="B34" s="158" t="s">
        <v>97</v>
      </c>
      <c r="C34" s="18">
        <v>6511.07</v>
      </c>
      <c r="D34" s="195">
        <v>8579</v>
      </c>
    </row>
    <row r="35" spans="1:4" ht="12.75" customHeight="1">
      <c r="A35" s="70" t="s">
        <v>98</v>
      </c>
      <c r="B35" s="158"/>
      <c r="C35" s="18">
        <v>0</v>
      </c>
      <c r="D35" s="195">
        <v>860.73</v>
      </c>
    </row>
    <row r="36" spans="1:4" ht="5.25" customHeight="1">
      <c r="A36" s="453"/>
      <c r="B36" s="454"/>
      <c r="C36" s="460"/>
      <c r="D36" s="461"/>
    </row>
    <row r="37" spans="1:4" ht="12.95">
      <c r="A37" s="71" t="s">
        <v>82</v>
      </c>
      <c r="B37" s="228"/>
      <c r="C37" s="19">
        <v>6511.07</v>
      </c>
      <c r="D37" s="288">
        <v>9439.73</v>
      </c>
    </row>
    <row r="38" spans="1:4" ht="12.95">
      <c r="A38" s="69"/>
      <c r="B38" s="158"/>
      <c r="C38" s="16"/>
      <c r="D38" s="195"/>
    </row>
    <row r="39" spans="1:4" ht="12.95">
      <c r="A39" s="70" t="s">
        <v>99</v>
      </c>
      <c r="B39" s="158"/>
      <c r="C39" s="18">
        <v>0</v>
      </c>
      <c r="D39" s="195">
        <v>-104.18</v>
      </c>
    </row>
    <row r="40" spans="1:4" ht="14.1">
      <c r="A40" s="70" t="s">
        <v>100</v>
      </c>
      <c r="B40" s="158"/>
      <c r="C40" s="18">
        <v>-1619.69</v>
      </c>
      <c r="D40" s="195">
        <v>-1821.73</v>
      </c>
    </row>
    <row r="41" spans="1:4" ht="5.25" customHeight="1">
      <c r="A41" s="453"/>
      <c r="B41" s="454"/>
      <c r="C41" s="460"/>
      <c r="D41" s="461"/>
    </row>
    <row r="42" spans="1:4" ht="12.95">
      <c r="A42" s="71" t="s">
        <v>87</v>
      </c>
      <c r="B42" s="228"/>
      <c r="C42" s="19">
        <v>-1619.69</v>
      </c>
      <c r="D42" s="288">
        <v>-1925.91</v>
      </c>
    </row>
    <row r="43" spans="1:4" ht="13.35" thickBot="1">
      <c r="A43" s="327"/>
      <c r="B43" s="327"/>
      <c r="C43" s="259"/>
      <c r="D43" s="327"/>
    </row>
    <row r="44" spans="1:4" ht="13.35" thickBot="1">
      <c r="A44" s="22" t="s">
        <v>101</v>
      </c>
      <c r="B44" s="26"/>
      <c r="C44" s="24">
        <v>4891.3799999999992</v>
      </c>
      <c r="D44" s="389">
        <v>7513.82</v>
      </c>
    </row>
    <row r="45" spans="1:4" ht="8.25" customHeight="1">
      <c r="A45" s="70"/>
      <c r="B45" s="158"/>
      <c r="C45" s="16"/>
      <c r="D45" s="86"/>
    </row>
    <row r="46" spans="1:4" ht="12.95">
      <c r="A46" s="69" t="s">
        <v>102</v>
      </c>
      <c r="B46" s="158"/>
      <c r="C46" s="16">
        <v>-8272.2199999998884</v>
      </c>
      <c r="D46" s="289">
        <v>1448.5199999999859</v>
      </c>
    </row>
    <row r="47" spans="1:4" ht="12.95">
      <c r="A47" s="453"/>
      <c r="B47" s="454"/>
      <c r="C47" s="460"/>
      <c r="D47" s="461"/>
    </row>
    <row r="48" spans="1:4" ht="12.95">
      <c r="A48" s="98" t="s">
        <v>103</v>
      </c>
      <c r="B48" s="228"/>
      <c r="C48" s="94">
        <v>31322.929999999888</v>
      </c>
      <c r="D48" s="253">
        <v>29874.409999999902</v>
      </c>
    </row>
    <row r="49" spans="1:4" ht="13.35" thickBot="1">
      <c r="A49" s="457"/>
      <c r="B49" s="458"/>
      <c r="C49" s="259"/>
      <c r="D49" s="462"/>
    </row>
    <row r="50" spans="1:4" ht="13.35" thickBot="1">
      <c r="A50" s="22" t="s">
        <v>104</v>
      </c>
      <c r="B50" s="23" t="s">
        <v>48</v>
      </c>
      <c r="C50" s="24">
        <v>23050.71</v>
      </c>
      <c r="D50" s="24">
        <v>31322.929999999888</v>
      </c>
    </row>
    <row r="51" spans="1:4" ht="5.25" customHeight="1">
      <c r="A51" s="140"/>
      <c r="B51" s="229"/>
      <c r="C51" s="220"/>
      <c r="D51" s="149"/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1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0" tint="-0.14999847407452621"/>
    <pageSetUpPr fitToPage="1"/>
  </sheetPr>
  <dimension ref="A1:J21"/>
  <sheetViews>
    <sheetView zoomScaleNormal="100" workbookViewId="0">
      <selection activeCell="K38" sqref="K38"/>
    </sheetView>
  </sheetViews>
  <sheetFormatPr defaultColWidth="9.33203125" defaultRowHeight="12.95"/>
  <cols>
    <col min="1" max="1" width="87.83203125" style="137" customWidth="1"/>
    <col min="2" max="2" width="13.33203125" style="137" customWidth="1"/>
    <col min="3" max="6" width="19.33203125" style="137" customWidth="1"/>
    <col min="7" max="16384" width="9.33203125" style="137"/>
  </cols>
  <sheetData>
    <row r="1" spans="1:10" s="138" customFormat="1" ht="15.95">
      <c r="A1" s="222" t="s">
        <v>105</v>
      </c>
      <c r="B1" s="59"/>
      <c r="C1" s="59"/>
      <c r="D1" s="59"/>
      <c r="E1" s="59"/>
      <c r="F1" s="59"/>
      <c r="G1" s="59"/>
      <c r="H1" s="59"/>
      <c r="I1" s="59"/>
      <c r="J1" s="137"/>
    </row>
    <row r="3" spans="1:10" ht="49.35" customHeight="1">
      <c r="A3" s="7"/>
      <c r="B3" s="7"/>
      <c r="C3" s="25" t="s">
        <v>70</v>
      </c>
      <c r="D3" s="25" t="s">
        <v>71</v>
      </c>
      <c r="E3" s="25" t="s">
        <v>69</v>
      </c>
      <c r="F3" s="25" t="s">
        <v>106</v>
      </c>
    </row>
    <row r="4" spans="1:10">
      <c r="A4" s="7"/>
      <c r="B4" s="129" t="s">
        <v>14</v>
      </c>
      <c r="C4" s="130" t="s">
        <v>15</v>
      </c>
      <c r="D4" s="130" t="s">
        <v>15</v>
      </c>
      <c r="E4" s="130" t="s">
        <v>15</v>
      </c>
      <c r="F4" s="8" t="s">
        <v>15</v>
      </c>
    </row>
    <row r="5" spans="1:10" ht="12" customHeight="1" thickBot="1">
      <c r="A5" s="254"/>
      <c r="B5" s="255"/>
      <c r="C5" s="256"/>
      <c r="D5" s="256"/>
      <c r="E5" s="256"/>
      <c r="F5" s="127"/>
    </row>
    <row r="6" spans="1:10" ht="13.35" thickBot="1">
      <c r="A6" s="29" t="s">
        <v>107</v>
      </c>
      <c r="B6" s="26"/>
      <c r="C6" s="27">
        <v>211755</v>
      </c>
      <c r="D6" s="28">
        <v>919</v>
      </c>
      <c r="E6" s="27">
        <v>86074</v>
      </c>
      <c r="F6" s="27">
        <v>298748</v>
      </c>
    </row>
    <row r="7" spans="1:10" ht="9" customHeight="1">
      <c r="A7" s="70"/>
      <c r="B7" s="158"/>
      <c r="C7" s="195"/>
      <c r="D7" s="195"/>
      <c r="E7" s="195"/>
      <c r="F7" s="11"/>
    </row>
    <row r="8" spans="1:10">
      <c r="A8" s="70" t="s">
        <v>108</v>
      </c>
      <c r="B8" s="158"/>
      <c r="C8" s="55">
        <v>0</v>
      </c>
      <c r="D8" s="195">
        <v>0</v>
      </c>
      <c r="E8" s="55">
        <v>-359</v>
      </c>
      <c r="F8" s="11">
        <v>-359</v>
      </c>
    </row>
    <row r="9" spans="1:10">
      <c r="A9" s="70" t="s">
        <v>109</v>
      </c>
      <c r="B9" s="158" t="s">
        <v>97</v>
      </c>
      <c r="C9" s="184">
        <v>0</v>
      </c>
      <c r="D9" s="184">
        <v>8579</v>
      </c>
      <c r="E9" s="184">
        <v>0</v>
      </c>
      <c r="F9" s="11">
        <v>8579</v>
      </c>
    </row>
    <row r="10" spans="1:10">
      <c r="A10" s="70" t="s">
        <v>110</v>
      </c>
      <c r="B10" s="158"/>
      <c r="C10" s="55">
        <v>0</v>
      </c>
      <c r="D10" s="55">
        <v>860</v>
      </c>
      <c r="E10" s="195">
        <v>0</v>
      </c>
      <c r="F10" s="11">
        <v>860</v>
      </c>
    </row>
    <row r="11" spans="1:10">
      <c r="A11" s="70" t="s">
        <v>111</v>
      </c>
      <c r="B11" s="158"/>
      <c r="C11" s="55">
        <v>0</v>
      </c>
      <c r="D11" s="55">
        <v>-105</v>
      </c>
      <c r="E11" s="195">
        <v>0</v>
      </c>
      <c r="F11" s="11">
        <v>-105</v>
      </c>
    </row>
    <row r="12" spans="1:10" ht="14.1">
      <c r="A12" s="70" t="s">
        <v>112</v>
      </c>
      <c r="B12" s="158"/>
      <c r="C12" s="55">
        <v>0</v>
      </c>
      <c r="D12" s="55">
        <v>-8579</v>
      </c>
      <c r="E12" s="195">
        <v>0</v>
      </c>
      <c r="F12" s="11">
        <v>-8579</v>
      </c>
    </row>
    <row r="13" spans="1:10" ht="9.75" customHeight="1" thickBot="1">
      <c r="A13" s="457"/>
      <c r="B13" s="458"/>
      <c r="C13" s="462"/>
      <c r="D13" s="462"/>
      <c r="E13" s="462"/>
      <c r="F13" s="260"/>
    </row>
    <row r="14" spans="1:10" ht="13.35" thickBot="1">
      <c r="A14" s="29" t="s">
        <v>113</v>
      </c>
      <c r="B14" s="26"/>
      <c r="C14" s="27">
        <v>211755</v>
      </c>
      <c r="D14" s="27">
        <v>1674</v>
      </c>
      <c r="E14" s="27">
        <v>85715</v>
      </c>
      <c r="F14" s="27">
        <v>299144</v>
      </c>
    </row>
    <row r="15" spans="1:10">
      <c r="A15" s="69"/>
      <c r="B15" s="158"/>
      <c r="C15" s="170"/>
      <c r="D15" s="170"/>
      <c r="E15" s="170"/>
      <c r="F15" s="15"/>
    </row>
    <row r="16" spans="1:10">
      <c r="A16" s="70" t="s">
        <v>108</v>
      </c>
      <c r="B16" s="167"/>
      <c r="C16" s="55">
        <v>0</v>
      </c>
      <c r="D16" s="55">
        <v>0</v>
      </c>
      <c r="E16" s="55">
        <v>1634.61</v>
      </c>
      <c r="F16" s="11">
        <v>1634.61</v>
      </c>
    </row>
    <row r="17" spans="1:6">
      <c r="A17" s="70" t="s">
        <v>109</v>
      </c>
      <c r="B17" s="158" t="s">
        <v>97</v>
      </c>
      <c r="C17" s="55">
        <v>0</v>
      </c>
      <c r="D17" s="55">
        <v>6511.07</v>
      </c>
      <c r="E17" s="55">
        <v>0</v>
      </c>
      <c r="F17" s="11">
        <v>6511.07</v>
      </c>
    </row>
    <row r="18" spans="1:6" ht="12.95" customHeight="1">
      <c r="A18" s="70" t="s">
        <v>112</v>
      </c>
      <c r="B18" s="167"/>
      <c r="C18" s="55">
        <v>0</v>
      </c>
      <c r="D18" s="55">
        <v>-6511.07</v>
      </c>
      <c r="E18" s="55">
        <v>0</v>
      </c>
      <c r="F18" s="11">
        <v>-6511.07</v>
      </c>
    </row>
    <row r="19" spans="1:6">
      <c r="A19" s="70" t="s">
        <v>114</v>
      </c>
      <c r="B19" s="158" t="s">
        <v>41</v>
      </c>
      <c r="C19" s="184">
        <v>9579</v>
      </c>
      <c r="D19" s="184">
        <v>0</v>
      </c>
      <c r="E19" s="184">
        <v>0</v>
      </c>
      <c r="F19" s="11">
        <v>9579</v>
      </c>
    </row>
    <row r="20" spans="1:6" ht="13.35" thickBot="1">
      <c r="F20" s="335"/>
    </row>
    <row r="21" spans="1:6" ht="13.35" thickBot="1">
      <c r="A21" s="29" t="s">
        <v>115</v>
      </c>
      <c r="B21" s="30"/>
      <c r="C21" s="31">
        <v>221334</v>
      </c>
      <c r="D21" s="31">
        <v>1674</v>
      </c>
      <c r="E21" s="31">
        <v>87349.61</v>
      </c>
      <c r="F21" s="31">
        <v>310357.61</v>
      </c>
    </row>
  </sheetData>
  <phoneticPr fontId="14" type="noConversion"/>
  <pageMargins left="0.75" right="0.75" top="1" bottom="1" header="0.5" footer="0.5"/>
  <pageSetup paperSize="9" scale="40" orientation="portrait" r:id="rId1"/>
  <headerFooter alignWithMargins="0"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14999847407452621"/>
    <pageSetUpPr fitToPage="1"/>
  </sheetPr>
  <dimension ref="A1:J8"/>
  <sheetViews>
    <sheetView workbookViewId="0">
      <selection activeCell="K38" sqref="K38"/>
    </sheetView>
  </sheetViews>
  <sheetFormatPr defaultColWidth="9.33203125" defaultRowHeight="12.95"/>
  <cols>
    <col min="1" max="1" width="75" style="59" customWidth="1"/>
    <col min="2" max="2" width="13.33203125" style="59" customWidth="1"/>
    <col min="3" max="3" width="13.83203125" style="59" customWidth="1"/>
    <col min="4" max="4" width="2.33203125" style="59" customWidth="1"/>
    <col min="5" max="5" width="13.83203125" style="59" customWidth="1"/>
    <col min="6" max="16384" width="9.33203125" style="59"/>
  </cols>
  <sheetData>
    <row r="1" spans="1:10" s="138" customFormat="1" ht="15.95">
      <c r="A1" s="222" t="s">
        <v>116</v>
      </c>
      <c r="B1" s="59"/>
      <c r="C1" s="59"/>
      <c r="D1" s="59"/>
      <c r="E1" s="59"/>
      <c r="F1" s="59"/>
      <c r="G1" s="59"/>
      <c r="H1" s="59"/>
      <c r="I1" s="59"/>
      <c r="J1" s="137"/>
    </row>
    <row r="2" spans="1:10">
      <c r="A2" s="69"/>
      <c r="B2" s="70"/>
    </row>
    <row r="3" spans="1:10">
      <c r="A3" s="32"/>
      <c r="B3" s="20"/>
      <c r="C3" s="8">
        <v>2025</v>
      </c>
      <c r="D3" s="20"/>
      <c r="E3" s="8">
        <v>2024</v>
      </c>
    </row>
    <row r="4" spans="1:10">
      <c r="A4" s="44"/>
      <c r="B4" s="129" t="s">
        <v>14</v>
      </c>
      <c r="C4" s="8" t="s">
        <v>15</v>
      </c>
      <c r="D4" s="20"/>
      <c r="E4" s="8" t="s">
        <v>15</v>
      </c>
    </row>
    <row r="5" spans="1:10" ht="18.75" customHeight="1">
      <c r="A5" s="70" t="s">
        <v>117</v>
      </c>
      <c r="B5" s="158" t="s">
        <v>118</v>
      </c>
      <c r="C5" s="11">
        <v>404884</v>
      </c>
      <c r="D5" s="195"/>
      <c r="E5" s="55">
        <v>374692</v>
      </c>
    </row>
    <row r="6" spans="1:10">
      <c r="A6" s="70" t="s">
        <v>20</v>
      </c>
      <c r="B6" s="158" t="s">
        <v>97</v>
      </c>
      <c r="C6" s="11">
        <v>146793</v>
      </c>
      <c r="D6" s="195"/>
      <c r="E6" s="55">
        <v>79282</v>
      </c>
    </row>
    <row r="7" spans="1:10">
      <c r="A7" s="453"/>
      <c r="B7" s="454"/>
      <c r="C7" s="464"/>
      <c r="D7" s="461"/>
      <c r="E7" s="456"/>
    </row>
    <row r="8" spans="1:10">
      <c r="A8" s="71" t="s">
        <v>119</v>
      </c>
      <c r="B8" s="98"/>
      <c r="C8" s="13">
        <v>551677</v>
      </c>
      <c r="D8" s="253"/>
      <c r="E8" s="73">
        <v>453974</v>
      </c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63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0" tint="-0.14999847407452621"/>
  </sheetPr>
  <dimension ref="A1:J17"/>
  <sheetViews>
    <sheetView showGridLines="0" workbookViewId="0">
      <selection activeCell="K38" sqref="K38"/>
    </sheetView>
  </sheetViews>
  <sheetFormatPr defaultColWidth="9.33203125" defaultRowHeight="10.7"/>
  <cols>
    <col min="1" max="1" width="33.1640625" style="138" customWidth="1"/>
    <col min="2" max="9" width="17.1640625" style="138" customWidth="1"/>
    <col min="10" max="10" width="9.33203125" style="138"/>
    <col min="11" max="13" width="10.5" style="138" bestFit="1" customWidth="1"/>
    <col min="14" max="19" width="9.33203125" style="138"/>
    <col min="20" max="20" width="17.1640625" style="138" bestFit="1" customWidth="1"/>
    <col min="21" max="22" width="10.5" style="138" bestFit="1" customWidth="1"/>
    <col min="23" max="16384" width="9.33203125" style="138"/>
  </cols>
  <sheetData>
    <row r="1" spans="1:10" ht="15.95">
      <c r="A1" s="222" t="s">
        <v>120</v>
      </c>
      <c r="B1" s="59"/>
      <c r="C1" s="59"/>
      <c r="D1" s="59"/>
      <c r="E1" s="59"/>
      <c r="F1" s="59"/>
      <c r="G1" s="59"/>
      <c r="H1" s="59"/>
      <c r="I1" s="59"/>
      <c r="J1" s="137"/>
    </row>
    <row r="2" spans="1:10" ht="15.95">
      <c r="A2" s="222"/>
      <c r="B2" s="59"/>
      <c r="C2" s="59"/>
      <c r="D2" s="59"/>
      <c r="E2" s="59"/>
      <c r="F2" s="59"/>
      <c r="G2" s="59"/>
      <c r="H2" s="59"/>
      <c r="I2" s="59"/>
      <c r="J2" s="137"/>
    </row>
    <row r="3" spans="1:10" ht="12.75" customHeight="1">
      <c r="A3" s="35"/>
      <c r="B3" s="428" t="s">
        <v>121</v>
      </c>
      <c r="C3" s="428"/>
      <c r="D3" s="429"/>
      <c r="E3" s="430" t="s">
        <v>122</v>
      </c>
      <c r="F3" s="429"/>
      <c r="G3" s="431" t="s">
        <v>123</v>
      </c>
      <c r="H3" s="431" t="s">
        <v>124</v>
      </c>
      <c r="I3" s="431" t="s">
        <v>125</v>
      </c>
      <c r="J3" s="137"/>
    </row>
    <row r="4" spans="1:10" ht="69.599999999999994" customHeight="1">
      <c r="A4" s="35"/>
      <c r="B4" s="20" t="s">
        <v>126</v>
      </c>
      <c r="C4" s="20" t="s">
        <v>127</v>
      </c>
      <c r="D4" s="366" t="s">
        <v>128</v>
      </c>
      <c r="E4" s="20" t="s">
        <v>129</v>
      </c>
      <c r="F4" s="366" t="s">
        <v>130</v>
      </c>
      <c r="G4" s="431"/>
      <c r="H4" s="431"/>
      <c r="I4" s="431"/>
      <c r="J4" s="137"/>
    </row>
    <row r="5" spans="1:10" s="59" customFormat="1" ht="12.95">
      <c r="A5" s="44"/>
      <c r="B5" s="8" t="s">
        <v>15</v>
      </c>
      <c r="C5" s="8" t="s">
        <v>15</v>
      </c>
      <c r="D5" s="366" t="s">
        <v>15</v>
      </c>
      <c r="E5" s="8" t="s">
        <v>15</v>
      </c>
      <c r="F5" s="366" t="s">
        <v>15</v>
      </c>
      <c r="G5" s="8" t="s">
        <v>15</v>
      </c>
      <c r="H5" s="8" t="s">
        <v>15</v>
      </c>
      <c r="I5" s="8" t="s">
        <v>15</v>
      </c>
    </row>
    <row r="6" spans="1:10" ht="12.95">
      <c r="A6" s="197"/>
      <c r="B6" s="59"/>
      <c r="C6" s="59"/>
      <c r="D6" s="367"/>
      <c r="E6" s="59"/>
      <c r="F6" s="367"/>
      <c r="G6" s="110"/>
      <c r="H6" s="59"/>
      <c r="I6" s="59"/>
      <c r="J6" s="137"/>
    </row>
    <row r="7" spans="1:10" ht="12.95">
      <c r="A7" s="57" t="s">
        <v>131</v>
      </c>
      <c r="B7" s="59"/>
      <c r="C7" s="59"/>
      <c r="D7" s="367"/>
      <c r="E7" s="59"/>
      <c r="F7" s="367"/>
      <c r="G7" s="110"/>
      <c r="H7" s="59"/>
      <c r="I7" s="59"/>
      <c r="J7" s="137"/>
    </row>
    <row r="8" spans="1:10" ht="12.95">
      <c r="A8" s="59" t="s">
        <v>117</v>
      </c>
      <c r="B8" s="102">
        <v>387618</v>
      </c>
      <c r="C8" s="102">
        <v>-25531.85081</v>
      </c>
      <c r="D8" s="391">
        <v>38927</v>
      </c>
      <c r="E8" s="102">
        <v>10606</v>
      </c>
      <c r="F8" s="368">
        <v>6048</v>
      </c>
      <c r="G8" s="45">
        <v>417667</v>
      </c>
      <c r="H8" s="184">
        <v>404884</v>
      </c>
      <c r="I8" s="392">
        <v>12783</v>
      </c>
      <c r="J8" s="137"/>
    </row>
    <row r="9" spans="1:10" ht="12.95">
      <c r="A9" s="192" t="s">
        <v>132</v>
      </c>
      <c r="B9" s="101">
        <v>10278</v>
      </c>
      <c r="C9" s="101">
        <v>0</v>
      </c>
      <c r="D9" s="369">
        <v>0</v>
      </c>
      <c r="E9" s="101">
        <v>-10606</v>
      </c>
      <c r="F9" s="369">
        <v>1000</v>
      </c>
      <c r="G9" s="45">
        <v>672</v>
      </c>
      <c r="H9" s="201">
        <v>0</v>
      </c>
      <c r="I9" s="184">
        <v>672</v>
      </c>
      <c r="J9" s="137"/>
    </row>
    <row r="10" spans="1:10" ht="13.35" thickBot="1">
      <c r="A10" s="337"/>
      <c r="B10" s="251"/>
      <c r="C10" s="251"/>
      <c r="D10" s="370"/>
      <c r="E10" s="251"/>
      <c r="F10" s="370"/>
      <c r="G10" s="261"/>
      <c r="H10" s="251"/>
      <c r="I10" s="251"/>
      <c r="J10" s="137"/>
    </row>
    <row r="11" spans="1:10" ht="13.35" thickBot="1">
      <c r="A11" s="84" t="s">
        <v>133</v>
      </c>
      <c r="B11" s="85">
        <v>397896</v>
      </c>
      <c r="C11" s="85">
        <v>-25531.85081</v>
      </c>
      <c r="D11" s="371">
        <v>38927</v>
      </c>
      <c r="E11" s="85">
        <v>0</v>
      </c>
      <c r="F11" s="371">
        <v>7048</v>
      </c>
      <c r="G11" s="85">
        <v>418339</v>
      </c>
      <c r="H11" s="85">
        <v>404884</v>
      </c>
      <c r="I11" s="85">
        <v>13455</v>
      </c>
      <c r="J11" s="137"/>
    </row>
    <row r="12" spans="1:10" ht="12.95">
      <c r="A12" s="197"/>
      <c r="B12" s="184"/>
      <c r="C12" s="184"/>
      <c r="D12" s="372"/>
      <c r="E12" s="184"/>
      <c r="F12" s="372"/>
      <c r="G12" s="45"/>
      <c r="H12" s="184"/>
      <c r="I12" s="184"/>
      <c r="J12" s="137"/>
    </row>
    <row r="13" spans="1:10" ht="12.95">
      <c r="A13" s="57" t="s">
        <v>134</v>
      </c>
      <c r="B13" s="184"/>
      <c r="C13" s="184"/>
      <c r="D13" s="372"/>
      <c r="E13" s="184"/>
      <c r="F13" s="372"/>
      <c r="G13" s="45"/>
      <c r="H13" s="184"/>
      <c r="I13" s="184"/>
      <c r="J13" s="137"/>
    </row>
    <row r="14" spans="1:10" ht="12.95">
      <c r="A14" s="59" t="s">
        <v>117</v>
      </c>
      <c r="B14" s="184">
        <v>344537</v>
      </c>
      <c r="C14" s="184">
        <v>3433.3806800000002</v>
      </c>
      <c r="D14" s="372">
        <v>45404.73</v>
      </c>
      <c r="E14" s="184">
        <v>-1174</v>
      </c>
      <c r="F14" s="372">
        <v>9468</v>
      </c>
      <c r="G14" s="45">
        <v>401669.11067999998</v>
      </c>
      <c r="H14" s="184">
        <v>374692.1682999999</v>
      </c>
      <c r="I14" s="184">
        <v>26976.94238000008</v>
      </c>
      <c r="J14" s="137"/>
    </row>
    <row r="15" spans="1:10" ht="12.95">
      <c r="A15" s="192" t="s">
        <v>132</v>
      </c>
      <c r="B15" s="201">
        <v>1000</v>
      </c>
      <c r="C15" s="201">
        <v>0</v>
      </c>
      <c r="D15" s="373">
        <v>0</v>
      </c>
      <c r="E15" s="201">
        <v>1174</v>
      </c>
      <c r="F15" s="373">
        <v>0</v>
      </c>
      <c r="G15" s="112">
        <v>2174</v>
      </c>
      <c r="H15" s="201">
        <v>0</v>
      </c>
      <c r="I15" s="201">
        <v>2174</v>
      </c>
      <c r="J15" s="137"/>
    </row>
    <row r="16" spans="1:10" ht="11.1" thickBot="1">
      <c r="D16" s="374"/>
      <c r="F16" s="374"/>
      <c r="G16" s="336"/>
    </row>
    <row r="17" spans="1:9" ht="13.35" thickBot="1">
      <c r="A17" s="84" t="s">
        <v>135</v>
      </c>
      <c r="B17" s="104">
        <v>345537</v>
      </c>
      <c r="C17" s="85">
        <v>3433.3806800000002</v>
      </c>
      <c r="D17" s="371">
        <v>45404.73</v>
      </c>
      <c r="E17" s="85">
        <v>0</v>
      </c>
      <c r="F17" s="371">
        <v>9468</v>
      </c>
      <c r="G17" s="85">
        <v>403843.11067999998</v>
      </c>
      <c r="H17" s="85">
        <v>374692.1682999999</v>
      </c>
      <c r="I17" s="85">
        <v>29150.94238000008</v>
      </c>
    </row>
  </sheetData>
  <mergeCells count="5">
    <mergeCell ref="B3:D3"/>
    <mergeCell ref="E3:F3"/>
    <mergeCell ref="G3:G4"/>
    <mergeCell ref="H3:H4"/>
    <mergeCell ref="I3:I4"/>
  </mergeCells>
  <phoneticPr fontId="0" type="noConversion"/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7">
    <tabColor theme="0" tint="-0.14999847407452621"/>
  </sheetPr>
  <dimension ref="A1:D24"/>
  <sheetViews>
    <sheetView showGridLines="0" workbookViewId="0">
      <selection activeCell="K38" sqref="K38"/>
    </sheetView>
  </sheetViews>
  <sheetFormatPr defaultColWidth="9.33203125" defaultRowHeight="10.7"/>
  <cols>
    <col min="1" max="1" width="63.83203125" style="86" bestFit="1" customWidth="1"/>
    <col min="2" max="2" width="67.6640625" style="86" bestFit="1" customWidth="1"/>
    <col min="3" max="3" width="34.5" style="86" bestFit="1" customWidth="1"/>
    <col min="4" max="4" width="14.83203125" style="86" customWidth="1"/>
    <col min="5" max="5" width="9.33203125" style="86"/>
    <col min="6" max="10" width="9.33203125" style="86" customWidth="1"/>
    <col min="11" max="13" width="9.33203125" style="86"/>
    <col min="14" max="14" width="20.1640625" style="86" bestFit="1" customWidth="1"/>
    <col min="15" max="16" width="17" style="86" bestFit="1" customWidth="1"/>
    <col min="17" max="17" width="18.1640625" style="86" bestFit="1" customWidth="1"/>
    <col min="18" max="16384" width="9.33203125" style="86"/>
  </cols>
  <sheetData>
    <row r="1" spans="1:4" ht="18" customHeight="1">
      <c r="A1" s="222" t="s">
        <v>136</v>
      </c>
    </row>
    <row r="3" spans="1:4" ht="12.95">
      <c r="A3" s="37"/>
      <c r="B3" s="38"/>
      <c r="C3" s="432" t="s">
        <v>137</v>
      </c>
      <c r="D3" s="432"/>
    </row>
    <row r="4" spans="1:4" ht="12.95">
      <c r="A4" s="37"/>
      <c r="B4" s="38"/>
      <c r="C4" s="39">
        <v>2025</v>
      </c>
      <c r="D4" s="39">
        <v>2024</v>
      </c>
    </row>
    <row r="5" spans="1:4" ht="12.95">
      <c r="A5" s="40" t="s">
        <v>138</v>
      </c>
      <c r="B5" s="41" t="s">
        <v>139</v>
      </c>
      <c r="C5" s="8" t="s">
        <v>75</v>
      </c>
      <c r="D5" s="8" t="s">
        <v>75</v>
      </c>
    </row>
    <row r="6" spans="1:4" ht="12.95">
      <c r="A6" s="57" t="s">
        <v>140</v>
      </c>
      <c r="B6" s="59"/>
      <c r="C6" s="110"/>
      <c r="D6" s="59"/>
    </row>
    <row r="7" spans="1:4" ht="12.95">
      <c r="A7" s="241" t="s">
        <v>141</v>
      </c>
      <c r="B7" s="241" t="s">
        <v>142</v>
      </c>
      <c r="C7" s="295">
        <v>50</v>
      </c>
      <c r="D7" s="311">
        <v>50</v>
      </c>
    </row>
    <row r="8" spans="1:4" ht="12.95">
      <c r="A8" s="241" t="s">
        <v>143</v>
      </c>
      <c r="B8" s="241" t="s">
        <v>144</v>
      </c>
      <c r="C8" s="295">
        <v>558.78197999999998</v>
      </c>
      <c r="D8" s="311">
        <v>472</v>
      </c>
    </row>
    <row r="9" spans="1:4" ht="12.6" customHeight="1">
      <c r="A9" s="242" t="s">
        <v>145</v>
      </c>
      <c r="B9" s="241" t="s">
        <v>146</v>
      </c>
      <c r="C9" s="295">
        <v>124097.53697</v>
      </c>
      <c r="D9" s="311">
        <v>62560</v>
      </c>
    </row>
    <row r="10" spans="1:4" ht="12.6" customHeight="1">
      <c r="A10" s="242" t="s">
        <v>147</v>
      </c>
      <c r="B10" s="241" t="s">
        <v>148</v>
      </c>
      <c r="C10" s="295">
        <v>3978</v>
      </c>
      <c r="D10" s="311">
        <v>0</v>
      </c>
    </row>
    <row r="11" spans="1:4" ht="12.95">
      <c r="A11" s="307" t="s">
        <v>149</v>
      </c>
      <c r="B11" s="306" t="s">
        <v>150</v>
      </c>
      <c r="C11" s="294">
        <v>18108.865000000002</v>
      </c>
      <c r="D11" s="312">
        <v>16199.777599999999</v>
      </c>
    </row>
    <row r="12" spans="1:4" ht="12.95">
      <c r="A12" s="465"/>
      <c r="B12" s="466"/>
      <c r="C12" s="467"/>
      <c r="D12" s="468"/>
    </row>
    <row r="13" spans="1:4" ht="12.95">
      <c r="A13" s="244" t="s">
        <v>151</v>
      </c>
      <c r="B13" s="245"/>
      <c r="C13" s="296">
        <v>146793.18395000001</v>
      </c>
      <c r="D13" s="313">
        <v>79281.777600000001</v>
      </c>
    </row>
    <row r="14" spans="1:4" ht="12.95">
      <c r="A14" s="246"/>
      <c r="B14" s="241"/>
      <c r="C14" s="297"/>
      <c r="D14" s="314"/>
    </row>
    <row r="15" spans="1:4" ht="12.95">
      <c r="A15" s="246" t="s">
        <v>152</v>
      </c>
      <c r="B15" s="241"/>
      <c r="C15" s="297"/>
      <c r="D15" s="314"/>
    </row>
    <row r="16" spans="1:4" ht="12.95">
      <c r="A16" s="249" t="s">
        <v>153</v>
      </c>
      <c r="B16" s="303" t="s">
        <v>154</v>
      </c>
      <c r="C16" s="294">
        <v>2053</v>
      </c>
      <c r="D16" s="312">
        <v>4812.63087</v>
      </c>
    </row>
    <row r="17" spans="1:4" ht="12.95">
      <c r="A17" s="247" t="s">
        <v>155</v>
      </c>
      <c r="B17" s="241" t="s">
        <v>156</v>
      </c>
      <c r="C17" s="295">
        <v>13360</v>
      </c>
      <c r="D17" s="311">
        <v>15635.95844</v>
      </c>
    </row>
    <row r="18" spans="1:4" ht="12.95">
      <c r="A18" s="469"/>
      <c r="B18" s="466"/>
      <c r="C18" s="467"/>
      <c r="D18" s="468"/>
    </row>
    <row r="19" spans="1:4" ht="12.95">
      <c r="A19" s="244" t="s">
        <v>157</v>
      </c>
      <c r="B19" s="248"/>
      <c r="C19" s="296">
        <v>15413</v>
      </c>
      <c r="D19" s="313">
        <v>20448.589309999999</v>
      </c>
    </row>
    <row r="20" spans="1:4" ht="12.95">
      <c r="A20" s="246"/>
      <c r="B20" s="249"/>
      <c r="C20" s="297"/>
      <c r="D20" s="314"/>
    </row>
    <row r="21" spans="1:4" ht="12.95">
      <c r="A21" s="250" t="s">
        <v>158</v>
      </c>
      <c r="B21" s="249"/>
      <c r="C21" s="294"/>
      <c r="D21" s="312"/>
    </row>
    <row r="22" spans="1:4" ht="12.95">
      <c r="A22" s="247" t="s">
        <v>159</v>
      </c>
      <c r="B22" s="249" t="s">
        <v>160</v>
      </c>
      <c r="C22" s="294">
        <v>6511.07</v>
      </c>
      <c r="D22" s="312">
        <v>8579</v>
      </c>
    </row>
    <row r="23" spans="1:4" ht="12.95">
      <c r="A23" s="469"/>
      <c r="B23" s="470"/>
      <c r="C23" s="471"/>
      <c r="D23" s="472"/>
    </row>
    <row r="24" spans="1:4" ht="12.95">
      <c r="A24" s="244" t="s">
        <v>161</v>
      </c>
      <c r="B24" s="192"/>
      <c r="C24" s="296">
        <v>6511.07</v>
      </c>
      <c r="D24" s="313">
        <v>8579</v>
      </c>
    </row>
  </sheetData>
  <mergeCells count="1">
    <mergeCell ref="C3:D3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0" tint="-0.14999847407452621"/>
    <pageSetUpPr fitToPage="1"/>
  </sheetPr>
  <dimension ref="A1:AG20"/>
  <sheetViews>
    <sheetView zoomScaleNormal="100" workbookViewId="0">
      <selection activeCell="K38" sqref="K38"/>
    </sheetView>
  </sheetViews>
  <sheetFormatPr defaultColWidth="9.33203125" defaultRowHeight="10.7"/>
  <cols>
    <col min="1" max="1" width="74.83203125" style="86" customWidth="1"/>
    <col min="2" max="2" width="9.6640625" style="86" customWidth="1"/>
    <col min="3" max="4" width="14" style="86" customWidth="1"/>
    <col min="5" max="32" width="9.33203125" style="86"/>
    <col min="33" max="33" width="16.1640625" style="86" bestFit="1" customWidth="1"/>
    <col min="34" max="16384" width="9.33203125" style="86"/>
  </cols>
  <sheetData>
    <row r="1" spans="1:21" ht="18" customHeight="1">
      <c r="A1" s="222" t="s">
        <v>162</v>
      </c>
    </row>
    <row r="2" spans="1:21" ht="18" customHeight="1">
      <c r="A2" s="222"/>
    </row>
    <row r="3" spans="1:21" ht="12.95">
      <c r="A3" s="32"/>
      <c r="B3" s="20"/>
      <c r="C3" s="8">
        <v>2025</v>
      </c>
      <c r="D3" s="8">
        <v>2024</v>
      </c>
    </row>
    <row r="4" spans="1:21" ht="12.95">
      <c r="A4" s="44"/>
      <c r="B4" s="8"/>
      <c r="C4" s="8" t="s">
        <v>15</v>
      </c>
      <c r="D4" s="8" t="s">
        <v>15</v>
      </c>
    </row>
    <row r="5" spans="1:21" ht="12.95">
      <c r="A5" s="59"/>
      <c r="B5" s="168"/>
      <c r="C5" s="111"/>
      <c r="D5" s="168"/>
    </row>
    <row r="6" spans="1:21" ht="14.1">
      <c r="A6" s="70" t="s">
        <v>163</v>
      </c>
      <c r="B6" s="70"/>
      <c r="C6" s="11">
        <v>138616.27296999999</v>
      </c>
      <c r="D6" s="55">
        <v>78357.02</v>
      </c>
    </row>
    <row r="7" spans="1:21" ht="12.95">
      <c r="A7" s="70" t="s">
        <v>164</v>
      </c>
      <c r="B7" s="70"/>
      <c r="C7" s="11">
        <v>169609.72703000001</v>
      </c>
      <c r="D7" s="55">
        <v>135044.97999999998</v>
      </c>
    </row>
    <row r="8" spans="1:21" ht="12.95">
      <c r="A8" s="453"/>
      <c r="B8" s="473"/>
      <c r="C8" s="474"/>
      <c r="D8" s="461"/>
    </row>
    <row r="9" spans="1:21" ht="12.95">
      <c r="A9" s="71" t="s">
        <v>165</v>
      </c>
      <c r="B9" s="71"/>
      <c r="C9" s="19">
        <v>308226</v>
      </c>
      <c r="D9" s="219">
        <v>213402</v>
      </c>
    </row>
    <row r="10" spans="1:21" ht="12.95">
      <c r="A10" s="453"/>
      <c r="B10" s="473"/>
      <c r="D10" s="461"/>
      <c r="U10"/>
    </row>
    <row r="11" spans="1:21" ht="12.95">
      <c r="A11" s="69"/>
      <c r="B11" s="69"/>
      <c r="C11" s="289"/>
      <c r="D11" s="195"/>
    </row>
    <row r="20" spans="33:33">
      <c r="AG20" s="334">
        <f>124097536.97</f>
        <v>124097536.97</v>
      </c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6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c5048082-e052-44c2-9313-1529a8e2ac53" xsi:nil="true"/>
    <Documenttype xmlns="c5048082-e052-44c2-9313-1529a8e2ac53" xsi:nil="true"/>
    <Status xmlns="c5048082-e052-44c2-9313-1529a8e2ac53" xsi:nil="true"/>
    <Comments xmlns="c5048082-e052-44c2-9313-1529a8e2ac53" xsi:nil="true"/>
    <Requiredby xmlns="c5048082-e052-44c2-9313-1529a8e2ac53" xsi:nil="true"/>
    <Assignedtoo xmlns="c5048082-e052-44c2-9313-1529a8e2ac53">
      <UserInfo>
        <DisplayName/>
        <AccountId xsi:nil="true"/>
        <AccountType/>
      </UserInfo>
    </Assignedtoo>
    <TaxCatchAll xmlns="97580cac-1a46-464e-a749-263d0beaf9ec" xsi:nil="true"/>
    <PCB xmlns="c5048082-e052-44c2-9313-1529a8e2ac53" xsi:nil="true"/>
    <_Flow_SignoffStatus xmlns="c5048082-e052-44c2-9313-1529a8e2ac53" xsi:nil="true"/>
    <lcf76f155ced4ddcb4097134ff3c332f xmlns="c5048082-e052-44c2-9313-1529a8e2ac53">
      <Terms xmlns="http://schemas.microsoft.com/office/infopath/2007/PartnerControls"/>
    </lcf76f155ced4ddcb4097134ff3c332f>
    <Doctype xmlns="c5048082-e052-44c2-9313-1529a8e2ac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F1AD5AF15524C920CB3BE3D72725D" ma:contentTypeVersion="30" ma:contentTypeDescription="Create a new document." ma:contentTypeScope="" ma:versionID="3c78fa608511484948cc3d5cceadc30e">
  <xsd:schema xmlns:xsd="http://www.w3.org/2001/XMLSchema" xmlns:xs="http://www.w3.org/2001/XMLSchema" xmlns:p="http://schemas.microsoft.com/office/2006/metadata/properties" xmlns:ns2="c5048082-e052-44c2-9313-1529a8e2ac53" xmlns:ns3="97580cac-1a46-464e-a749-263d0beaf9ec" targetNamespace="http://schemas.microsoft.com/office/2006/metadata/properties" ma:root="true" ma:fieldsID="36e03ae5ce19016e9d4b2fd3f81c3751" ns2:_="" ns3:_="">
    <xsd:import namespace="c5048082-e052-44c2-9313-1529a8e2ac53"/>
    <xsd:import namespace="97580cac-1a46-464e-a749-263d0beaf9ec"/>
    <xsd:element name="properties">
      <xsd:complexType>
        <xsd:sequence>
          <xsd:element name="documentManagement">
            <xsd:complexType>
              <xsd:all>
                <xsd:element ref="ns2:Projectname" minOccurs="0"/>
                <xsd:element ref="ns2:Documenttype" minOccurs="0"/>
                <xsd:element ref="ns2:Assignedtoo" minOccurs="0"/>
                <xsd:element ref="ns2:Status" minOccurs="0"/>
                <xsd:element ref="ns2:PCB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omments" minOccurs="0"/>
                <xsd:element ref="ns2:MediaLengthInSeconds" minOccurs="0"/>
                <xsd:element ref="ns2:_Flow_SignoffStatus" minOccurs="0"/>
                <xsd:element ref="ns2:Doctype" minOccurs="0"/>
                <xsd:element ref="ns2:Requiredb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48082-e052-44c2-9313-1529a8e2ac53" elementFormDefault="qualified">
    <xsd:import namespace="http://schemas.microsoft.com/office/2006/documentManagement/types"/>
    <xsd:import namespace="http://schemas.microsoft.com/office/infopath/2007/PartnerControls"/>
    <xsd:element name="Projectname" ma:index="1" nillable="true" ma:displayName="Project name" ma:format="Dropdown" ma:indexed="true" ma:internalName="Projectname">
      <xsd:simpleType>
        <xsd:restriction base="dms:Choice">
          <xsd:enumeration value="Risk uplift"/>
        </xsd:restriction>
      </xsd:simpleType>
    </xsd:element>
    <xsd:element name="Documenttype" ma:index="2" nillable="true" ma:displayName="Document type" ma:format="Dropdown" ma:internalName="Documenttype" ma:readOnly="false">
      <xsd:simpleType>
        <xsd:restriction base="dms:Choice">
          <xsd:enumeration value="Agenda"/>
          <xsd:enumeration value="Brief"/>
          <xsd:enumeration value="Comms"/>
          <xsd:enumeration value="Memo"/>
          <xsd:enumeration value="Minutes"/>
          <xsd:enumeration value="Notes"/>
          <xsd:enumeration value="Presentation"/>
          <xsd:enumeration value="Reporting"/>
          <xsd:enumeration value="ToR"/>
        </xsd:restriction>
      </xsd:simpleType>
    </xsd:element>
    <xsd:element name="Assignedtoo" ma:index="3" nillable="true" ma:displayName="Assigned to" ma:format="Dropdown" ma:indexed="true" ma:list="UserInfo" ma:SharePointGroup="0" ma:internalName="Assignedto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4" nillable="true" ma:displayName="Status" ma:format="Dropdown" ma:internalName="Status" ma:readOnly="false">
      <xsd:simpleType>
        <xsd:restriction base="dms:Choice">
          <xsd:enumeration value="Draft"/>
          <xsd:enumeration value="For review"/>
          <xsd:enumeration value="For approval"/>
          <xsd:enumeration value="Approved"/>
        </xsd:restriction>
      </xsd:simpleType>
    </xsd:element>
    <xsd:element name="PCB" ma:index="5" nillable="true" ma:displayName="PCB" ma:format="Dropdown" ma:internalName="PCB" ma:readOnly="false">
      <xsd:simpleType>
        <xsd:restriction base="dms:Choice">
          <xsd:enumeration value="PCB 1"/>
          <xsd:enumeration value="PCB 2"/>
          <xsd:enumeration value="PCB 3"/>
          <xsd:enumeration value="PCB 4"/>
          <xsd:enumeration value="PCB 5"/>
          <xsd:enumeration value="PCB 6"/>
          <xsd:enumeration value="PCB 7"/>
          <xsd:enumeration value="PCB 8"/>
          <xsd:enumeration value="PCB 9"/>
          <xsd:enumeration value="PCB 1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Comments" ma:index="26" nillable="true" ma:displayName="Comments" ma:format="Dropdown" ma:hidden="true" ma:internalName="Comments" ma:readOnly="fals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9" nillable="true" ma:displayName="Sign-off status" ma:hidden="true" ma:internalName="Sign_x002d_off_x0020_status" ma:readOnly="false">
      <xsd:simpleType>
        <xsd:restriction base="dms:Text"/>
      </xsd:simpleType>
    </xsd:element>
    <xsd:element name="Doctype" ma:index="30" nillable="true" ma:displayName="Doc type" ma:format="Dropdown" ma:internalName="Doctype">
      <xsd:simpleType>
        <xsd:restriction base="dms:Choice">
          <xsd:enumeration value="Manual"/>
          <xsd:enumeration value="Memo"/>
          <xsd:enumeration value="Brief"/>
          <xsd:enumeration value="Framework"/>
          <xsd:enumeration value="Policy"/>
          <xsd:enumeration value="Guide"/>
        </xsd:restriction>
      </xsd:simpleType>
    </xsd:element>
    <xsd:element name="Requiredby" ma:index="31" nillable="true" ma:displayName="Required by" ma:format="DateOnly" ma:internalName="Requiredby">
      <xsd:simpleType>
        <xsd:restriction base="dms:DateTim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80cac-1a46-464e-a749-263d0beaf9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e96c932d-8d17-4b81-b02c-3950242f511a}" ma:internalName="TaxCatchAll" ma:readOnly="false" ma:showField="CatchAllData" ma:web="97580cac-1a46-464e-a749-263d0beaf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05132-C6EA-454F-9579-9324EB123B33}"/>
</file>

<file path=customXml/itemProps2.xml><?xml version="1.0" encoding="utf-8"?>
<ds:datastoreItem xmlns:ds="http://schemas.openxmlformats.org/officeDocument/2006/customXml" ds:itemID="{25476F32-AA37-4591-A9BA-98BD1A1A407B}"/>
</file>

<file path=customXml/itemProps3.xml><?xml version="1.0" encoding="utf-8"?>
<ds:datastoreItem xmlns:ds="http://schemas.openxmlformats.org/officeDocument/2006/customXml" ds:itemID="{54818276-4F47-4075-89F4-9B18DA82A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B Tooth</Manager>
  <Company>CFS - DTF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DPC BOAFS Recs 2005v4</dc:title>
  <dc:subject>3/8/05</dc:subject>
  <dc:creator>E Chan</dc:creator>
  <cp:keywords/>
  <dc:description>Links to DPC BOAFS Recs Pivots 2005v4</dc:description>
  <cp:lastModifiedBy>Michelle Martin (DGS)</cp:lastModifiedBy>
  <cp:revision/>
  <dcterms:created xsi:type="dcterms:W3CDTF">2005-06-07T01:25:37Z</dcterms:created>
  <dcterms:modified xsi:type="dcterms:W3CDTF">2025-11-20T04:40:08Z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16430d2f-69dc-4cce-af6d-013fc9917b06</vt:lpwstr>
  </property>
  <property fmtid="{D5CDD505-2E9C-101B-9397-08002B2CF9AE}" pid="3" name="PSPFClassification">
    <vt:lpwstr>Do Not Mark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7158ebbd-6c5e-441f-bfc9-4eb8c11e3978_Enabled">
    <vt:lpwstr>true</vt:lpwstr>
  </property>
  <property fmtid="{D5CDD505-2E9C-101B-9397-08002B2CF9AE}" pid="7" name="MSIP_Label_7158ebbd-6c5e-441f-bfc9-4eb8c11e3978_SetDate">
    <vt:lpwstr>2023-08-28T02:37:04Z</vt:lpwstr>
  </property>
  <property fmtid="{D5CDD505-2E9C-101B-9397-08002B2CF9AE}" pid="8" name="MSIP_Label_7158ebbd-6c5e-441f-bfc9-4eb8c11e3978_Method">
    <vt:lpwstr>Privileged</vt:lpwstr>
  </property>
  <property fmtid="{D5CDD505-2E9C-101B-9397-08002B2CF9AE}" pid="9" name="MSIP_Label_7158ebbd-6c5e-441f-bfc9-4eb8c11e3978_Name">
    <vt:lpwstr>7158ebbd-6c5e-441f-bfc9-4eb8c11e3978</vt:lpwstr>
  </property>
  <property fmtid="{D5CDD505-2E9C-101B-9397-08002B2CF9AE}" pid="10" name="MSIP_Label_7158ebbd-6c5e-441f-bfc9-4eb8c11e3978_SiteId">
    <vt:lpwstr>722ea0be-3e1c-4b11-ad6f-9401d6856e24</vt:lpwstr>
  </property>
  <property fmtid="{D5CDD505-2E9C-101B-9397-08002B2CF9AE}" pid="11" name="MSIP_Label_7158ebbd-6c5e-441f-bfc9-4eb8c11e3978_ActionId">
    <vt:lpwstr>95c198a7-6241-4ddf-94b3-8812d88bca61</vt:lpwstr>
  </property>
  <property fmtid="{D5CDD505-2E9C-101B-9397-08002B2CF9AE}" pid="12" name="MSIP_Label_7158ebbd-6c5e-441f-bfc9-4eb8c11e3978_ContentBits">
    <vt:lpwstr>2</vt:lpwstr>
  </property>
  <property fmtid="{D5CDD505-2E9C-101B-9397-08002B2CF9AE}" pid="13" name="ContentTypeId">
    <vt:lpwstr>0x01010072AF1AD5AF15524C920CB3BE3D72725D</vt:lpwstr>
  </property>
  <property fmtid="{D5CDD505-2E9C-101B-9397-08002B2CF9AE}" pid="14" name="MediaServiceImageTags">
    <vt:lpwstr/>
  </property>
</Properties>
</file>